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E:\2023 Files\SETS II\Construction_Extension\Extension of Classrooms_Galmudug\"/>
    </mc:Choice>
  </mc:AlternateContent>
  <xr:revisionPtr revIDLastSave="0" documentId="8_{EC3E04EF-D751-4357-8B9C-70E8C62A870B}" xr6:coauthVersionLast="36" xr6:coauthVersionMax="36" xr10:uidLastSave="{00000000-0000-0000-0000-000000000000}"/>
  <bookViews>
    <workbookView xWindow="0" yWindow="0" windowWidth="19200" windowHeight="6612" tabRatio="599" firstSheet="1" activeTab="3" xr2:uid="{00000000-000D-0000-FFFF-FFFF00000000}"/>
  </bookViews>
  <sheets>
    <sheet name="PRICED BoQ ONE-CLASSROOM " sheetId="49" r:id="rId1"/>
    <sheet name="PRICED BoQ TWO-CLASSROOM " sheetId="50" r:id="rId2"/>
    <sheet name="PRICED BoQ THREE-CLASSROOM " sheetId="51" r:id="rId3"/>
    <sheet name="GIRL FRIENDLY SPACE - GFS " sheetId="55" r:id="rId4"/>
    <sheet name="ELEVATOR WATER TANK" sheetId="54" r:id="rId5"/>
    <sheet name="WATER TAP" sheetId="56" r:id="rId6"/>
    <sheet name="LATRINES" sheetId="57" r:id="rId7"/>
    <sheet name="SUMMARY" sheetId="53" r:id="rId8"/>
  </sheets>
  <definedNames>
    <definedName name="Excel_BuiltIn__FilterDatabase_4" localSheetId="1">#REF!</definedName>
    <definedName name="Excel_BuiltIn__FilterDatabase_4">#REF!</definedName>
    <definedName name="Excel_BuiltIn__FilterDatabase_5" localSheetId="1">#REF!</definedName>
    <definedName name="Excel_BuiltIn__FilterDatabase_5">#REF!</definedName>
    <definedName name="Excel_BuiltIn_Print_Area_3" localSheetId="1">#REF!</definedName>
    <definedName name="Excel_BuiltIn_Print_Area_3">#REF!</definedName>
    <definedName name="Excel_BuiltIn_Print_Area_4" localSheetId="1">#REF!</definedName>
    <definedName name="Excel_BuiltIn_Print_Area_4">#REF!</definedName>
    <definedName name="Excel_BuiltIn_Print_Area_5" localSheetId="1">#REF!</definedName>
    <definedName name="Excel_BuiltIn_Print_Area_5">#REF!</definedName>
    <definedName name="Excel_BuiltIn_Print_Titles_4" localSheetId="1">#REF!</definedName>
    <definedName name="Excel_BuiltIn_Print_Titles_4">#REF!</definedName>
    <definedName name="Excel_BuiltIn_Print_Titles_5" localSheetId="1">#REF!</definedName>
    <definedName name="Excel_BuiltIn_Print_Titles_5">#REF!</definedName>
    <definedName name="_xlnm.Print_Area" localSheetId="4">'ELEVATOR WATER TANK'!$A$1:$G$110</definedName>
    <definedName name="_xlnm.Print_Area" localSheetId="6">LATRINES!$A$1:$F$168</definedName>
    <definedName name="_xlnm.Print_Area" localSheetId="2">'PRICED BoQ THREE-CLASSROOM '!$A$1:$I$159</definedName>
    <definedName name="_xlnm.Print_Area" localSheetId="7">SUMMARY!$A$3:$D$40</definedName>
  </definedNames>
  <calcPr calcId="179021"/>
</workbook>
</file>

<file path=xl/calcChain.xml><?xml version="1.0" encoding="utf-8"?>
<calcChain xmlns="http://schemas.openxmlformats.org/spreadsheetml/2006/main">
  <c r="F165" i="57" l="1"/>
  <c r="F164" i="57"/>
  <c r="F161" i="57"/>
  <c r="F157" i="57"/>
  <c r="F153" i="57"/>
  <c r="F146" i="57"/>
  <c r="D144" i="57"/>
  <c r="F144" i="57" s="1"/>
  <c r="F138" i="57"/>
  <c r="F131" i="57"/>
  <c r="F122" i="57"/>
  <c r="F121" i="57"/>
  <c r="F120" i="57"/>
  <c r="F108" i="57"/>
  <c r="F98" i="57"/>
  <c r="F113" i="57" s="1"/>
  <c r="F86" i="57"/>
  <c r="F82" i="57"/>
  <c r="F80" i="57"/>
  <c r="F76" i="57"/>
  <c r="F74" i="57"/>
  <c r="F66" i="57"/>
  <c r="F62" i="57"/>
  <c r="F60" i="57"/>
  <c r="F53" i="57"/>
  <c r="F44" i="57"/>
  <c r="F40" i="57"/>
  <c r="F33" i="57"/>
  <c r="F28" i="57"/>
  <c r="F27" i="57"/>
  <c r="F23" i="57"/>
  <c r="F19" i="57"/>
  <c r="F9" i="57"/>
  <c r="F11" i="57" s="1"/>
  <c r="F7" i="57"/>
  <c r="F9" i="56"/>
  <c r="F8" i="56"/>
  <c r="F7" i="56"/>
  <c r="F6" i="56"/>
  <c r="F5" i="56"/>
  <c r="F4" i="56"/>
  <c r="F37" i="55"/>
  <c r="F36" i="55"/>
  <c r="F35" i="55"/>
  <c r="F34" i="55"/>
  <c r="D33" i="55"/>
  <c r="F33" i="55" s="1"/>
  <c r="D32" i="55"/>
  <c r="F32" i="55" s="1"/>
  <c r="D31" i="55"/>
  <c r="F31" i="55" s="1"/>
  <c r="D30" i="55"/>
  <c r="F30" i="55" s="1"/>
  <c r="F29" i="55"/>
  <c r="D28" i="55"/>
  <c r="F28" i="55" s="1"/>
  <c r="D27" i="55"/>
  <c r="F27" i="55" s="1"/>
  <c r="F26" i="55"/>
  <c r="D25" i="55"/>
  <c r="F25" i="55" s="1"/>
  <c r="F24" i="55"/>
  <c r="D21" i="55"/>
  <c r="D22" i="55" s="1"/>
  <c r="D20" i="55"/>
  <c r="F20" i="55" s="1"/>
  <c r="D19" i="55"/>
  <c r="F19" i="55" s="1"/>
  <c r="F18" i="55"/>
  <c r="F17" i="55"/>
  <c r="F16" i="55"/>
  <c r="D15" i="55"/>
  <c r="F15" i="55" s="1"/>
  <c r="D14" i="55"/>
  <c r="F14" i="55" s="1"/>
  <c r="D13" i="55"/>
  <c r="F13" i="55" s="1"/>
  <c r="F12" i="55"/>
  <c r="D11" i="55"/>
  <c r="F11" i="55" s="1"/>
  <c r="D10" i="55"/>
  <c r="F10" i="55" s="1"/>
  <c r="D9" i="55"/>
  <c r="F9" i="55" s="1"/>
  <c r="F8" i="55"/>
  <c r="F7" i="55"/>
  <c r="D6" i="55"/>
  <c r="F6" i="55" s="1"/>
  <c r="D5" i="55"/>
  <c r="F5" i="55" s="1"/>
  <c r="F4" i="55"/>
  <c r="F93" i="54"/>
  <c r="F94" i="54" s="1"/>
  <c r="F107" i="54" s="1"/>
  <c r="F87" i="54"/>
  <c r="F85" i="54"/>
  <c r="F81" i="54"/>
  <c r="F76" i="54"/>
  <c r="F74" i="54"/>
  <c r="F72" i="54"/>
  <c r="F65" i="54"/>
  <c r="F63" i="54"/>
  <c r="F61" i="54"/>
  <c r="F56" i="54"/>
  <c r="F52" i="54"/>
  <c r="F50" i="54"/>
  <c r="F46" i="54"/>
  <c r="F44" i="54"/>
  <c r="F40" i="54"/>
  <c r="F33" i="54"/>
  <c r="F31" i="54"/>
  <c r="F29" i="54"/>
  <c r="F27" i="54"/>
  <c r="F23" i="54"/>
  <c r="F19" i="54"/>
  <c r="F14" i="54"/>
  <c r="F9" i="54"/>
  <c r="F147" i="57" l="1"/>
  <c r="F67" i="54"/>
  <c r="F102" i="54" s="1"/>
  <c r="F10" i="56"/>
  <c r="E11" i="56" s="1"/>
  <c r="F11" i="56" s="1"/>
  <c r="D19" i="53" s="1"/>
  <c r="F89" i="57"/>
  <c r="F88" i="54"/>
  <c r="F105" i="54" s="1"/>
  <c r="F124" i="57"/>
  <c r="F166" i="57"/>
  <c r="F46" i="57"/>
  <c r="D23" i="55"/>
  <c r="F23" i="55" s="1"/>
  <c r="F22" i="55"/>
  <c r="F21" i="55"/>
  <c r="F110" i="54" l="1"/>
  <c r="D17" i="53" s="1"/>
  <c r="F38" i="55"/>
  <c r="E39" i="55" s="1"/>
  <c r="F39" i="55" s="1"/>
  <c r="D15" i="53" s="1"/>
  <c r="F168" i="57"/>
  <c r="D21" i="53" s="1"/>
  <c r="I118" i="51"/>
  <c r="I120" i="51" s="1"/>
  <c r="I137" i="51" s="1"/>
  <c r="I110" i="51"/>
  <c r="I107" i="51"/>
  <c r="I99" i="51"/>
  <c r="I98" i="51"/>
  <c r="I97" i="51"/>
  <c r="G94" i="51"/>
  <c r="I94" i="51" s="1"/>
  <c r="G89" i="51"/>
  <c r="G92" i="51" s="1"/>
  <c r="I92" i="51" s="1"/>
  <c r="I86" i="51"/>
  <c r="I84" i="51"/>
  <c r="I77" i="51"/>
  <c r="I76" i="51"/>
  <c r="I74" i="51"/>
  <c r="I71" i="51"/>
  <c r="I70" i="51"/>
  <c r="I67" i="51"/>
  <c r="I66" i="51"/>
  <c r="I64" i="51"/>
  <c r="I63" i="51"/>
  <c r="I60" i="51"/>
  <c r="I59" i="51"/>
  <c r="I50" i="51"/>
  <c r="I48" i="51"/>
  <c r="I45" i="51"/>
  <c r="I42" i="51"/>
  <c r="I40" i="51"/>
  <c r="I39" i="51"/>
  <c r="I36" i="51"/>
  <c r="I35" i="51"/>
  <c r="I32" i="51"/>
  <c r="I30" i="51"/>
  <c r="I28" i="51"/>
  <c r="I27" i="51"/>
  <c r="I26" i="51"/>
  <c r="I24" i="51"/>
  <c r="I22" i="51"/>
  <c r="I20" i="51"/>
  <c r="I12" i="51"/>
  <c r="I13" i="51" s="1"/>
  <c r="I127" i="51" s="1"/>
  <c r="I112" i="51" l="1"/>
  <c r="I135" i="51" s="1"/>
  <c r="I51" i="51"/>
  <c r="I129" i="51" s="1"/>
  <c r="I78" i="51"/>
  <c r="I131" i="51" s="1"/>
  <c r="I89" i="51"/>
  <c r="I100" i="51" s="1"/>
  <c r="I133" i="51" s="1"/>
  <c r="I139" i="51" l="1"/>
  <c r="D13" i="53" s="1"/>
  <c r="I118" i="50"/>
  <c r="I120" i="50" s="1"/>
  <c r="I137" i="50" s="1"/>
  <c r="I110" i="50"/>
  <c r="I107" i="50"/>
  <c r="I99" i="50"/>
  <c r="I98" i="50"/>
  <c r="I97" i="50"/>
  <c r="G94" i="50"/>
  <c r="I94" i="50" s="1"/>
  <c r="G89" i="50"/>
  <c r="I89" i="50" s="1"/>
  <c r="I86" i="50"/>
  <c r="I84" i="50"/>
  <c r="I77" i="50"/>
  <c r="I76" i="50"/>
  <c r="I74" i="50"/>
  <c r="I71" i="50"/>
  <c r="I70" i="50"/>
  <c r="I67" i="50"/>
  <c r="I66" i="50"/>
  <c r="I64" i="50"/>
  <c r="I63" i="50"/>
  <c r="I60" i="50"/>
  <c r="I59" i="50"/>
  <c r="I50" i="50"/>
  <c r="I48" i="50"/>
  <c r="I45" i="50"/>
  <c r="I42" i="50"/>
  <c r="I40" i="50"/>
  <c r="I39" i="50"/>
  <c r="I36" i="50"/>
  <c r="I35" i="50"/>
  <c r="I32" i="50"/>
  <c r="I30" i="50"/>
  <c r="I28" i="50"/>
  <c r="I27" i="50"/>
  <c r="I26" i="50"/>
  <c r="I24" i="50"/>
  <c r="I22" i="50"/>
  <c r="I20" i="50"/>
  <c r="I12" i="50"/>
  <c r="I13" i="50" s="1"/>
  <c r="I127" i="50" s="1"/>
  <c r="I51" i="50" l="1"/>
  <c r="I129" i="50" s="1"/>
  <c r="I112" i="50"/>
  <c r="I135" i="50" s="1"/>
  <c r="I78" i="50"/>
  <c r="I131" i="50" s="1"/>
  <c r="G92" i="50"/>
  <c r="I92" i="50" s="1"/>
  <c r="I100" i="50" s="1"/>
  <c r="I133" i="50" s="1"/>
  <c r="I138" i="50" l="1"/>
  <c r="D11" i="53" s="1"/>
  <c r="I99" i="49"/>
  <c r="I118" i="49" l="1"/>
  <c r="I120" i="49" s="1"/>
  <c r="I137" i="49" s="1"/>
  <c r="I97" i="49" l="1"/>
  <c r="G89" i="49"/>
  <c r="G92" i="49" s="1"/>
  <c r="G32" i="49"/>
  <c r="I98" i="49"/>
  <c r="I76" i="49"/>
  <c r="I89" i="49" l="1"/>
  <c r="I110" i="49" l="1"/>
  <c r="G94" i="49"/>
  <c r="I77" i="49"/>
  <c r="I50" i="49"/>
  <c r="I48" i="49"/>
  <c r="I45" i="49"/>
  <c r="I42" i="49"/>
  <c r="I40" i="49"/>
  <c r="I39" i="49"/>
  <c r="I36" i="49"/>
  <c r="I35" i="49"/>
  <c r="I32" i="49"/>
  <c r="I30" i="49"/>
  <c r="I12" i="49"/>
  <c r="I26" i="49"/>
  <c r="I28" i="49"/>
  <c r="I27" i="49"/>
  <c r="I22" i="49"/>
  <c r="I20" i="49"/>
  <c r="I60" i="49" l="1"/>
  <c r="I66" i="49"/>
  <c r="I67" i="49"/>
  <c r="I71" i="49"/>
  <c r="I74" i="49"/>
  <c r="I92" i="49"/>
  <c r="I107" i="49"/>
  <c r="I112" i="49" s="1"/>
  <c r="I135" i="49" s="1"/>
  <c r="I84" i="49" l="1"/>
  <c r="I70" i="49"/>
  <c r="I64" i="49"/>
  <c r="I63" i="49"/>
  <c r="I24" i="49" l="1"/>
  <c r="I51" i="49" s="1"/>
  <c r="I129" i="49" s="1"/>
  <c r="I13" i="49"/>
  <c r="I127" i="49" s="1"/>
  <c r="I86" i="49"/>
  <c r="I94" i="49" l="1"/>
  <c r="I100" i="49" s="1"/>
  <c r="I59" i="49"/>
  <c r="I78" i="49" s="1"/>
  <c r="I131" i="49" s="1"/>
  <c r="I133" i="49" l="1"/>
  <c r="I138" i="49" s="1"/>
  <c r="D9" i="53" s="1"/>
  <c r="D23" i="53" s="1"/>
</calcChain>
</file>

<file path=xl/sharedStrings.xml><?xml version="1.0" encoding="utf-8"?>
<sst xmlns="http://schemas.openxmlformats.org/spreadsheetml/2006/main" count="1041" uniqueCount="371">
  <si>
    <t>FINISHES</t>
  </si>
  <si>
    <t>Painting and decorating</t>
  </si>
  <si>
    <t>Plastered surfaces internally</t>
  </si>
  <si>
    <t>PAGE</t>
  </si>
  <si>
    <t>A</t>
  </si>
  <si>
    <t>B</t>
  </si>
  <si>
    <t>C</t>
  </si>
  <si>
    <t>D</t>
  </si>
  <si>
    <t>Concrete or masonry surfaces internally</t>
  </si>
  <si>
    <t>NO</t>
  </si>
  <si>
    <t>CM</t>
  </si>
  <si>
    <t>SM</t>
  </si>
  <si>
    <t>LM</t>
  </si>
  <si>
    <t>Kg</t>
  </si>
  <si>
    <t>Cement and sand (1:3) screeds, backings, beds etc</t>
  </si>
  <si>
    <t>ELEMENT NO. 5</t>
  </si>
  <si>
    <t>ELEMENT NO. 4</t>
  </si>
  <si>
    <t>No.</t>
  </si>
  <si>
    <t>No</t>
  </si>
  <si>
    <t>TITLE</t>
  </si>
  <si>
    <t>ITEM NO.</t>
  </si>
  <si>
    <t>DESCRIPTION</t>
  </si>
  <si>
    <t xml:space="preserve">UNIT </t>
  </si>
  <si>
    <t>QUANTITY</t>
  </si>
  <si>
    <t>ELECTRICAL INSTALLATION AND SERVICES</t>
  </si>
  <si>
    <t>ROOF CONSTRUCTION AND FINISHES</t>
  </si>
  <si>
    <t>200mm thick walling</t>
  </si>
  <si>
    <t>SUBSTRUCTURES (PROVISIONAL)</t>
  </si>
  <si>
    <t>Anti-termite treatment</t>
  </si>
  <si>
    <t>Damp-proof membrane</t>
  </si>
  <si>
    <t>Sawn formwork as described to:-</t>
  </si>
  <si>
    <t>REINFORCED CONCRETE FRAME</t>
  </si>
  <si>
    <t>WALLING</t>
  </si>
  <si>
    <t>Concrete or masonry surfaces externally</t>
  </si>
  <si>
    <t>Plastered walls externally</t>
  </si>
  <si>
    <t>MAIN SUMMARY</t>
  </si>
  <si>
    <t>ELEMENT</t>
  </si>
  <si>
    <t>RATE (US$)</t>
  </si>
  <si>
    <t>AMOUNT (US$)</t>
  </si>
  <si>
    <t>Reinforced concrete class (20) as described, in:-</t>
  </si>
  <si>
    <t>SITE PREPARATION</t>
  </si>
  <si>
    <t>Ceiling</t>
  </si>
  <si>
    <t>Chipboard ceiling</t>
  </si>
  <si>
    <t xml:space="preserve">GRANT NO. </t>
  </si>
  <si>
    <t>Backfilling</t>
  </si>
  <si>
    <t>Disposal of Surplus spoils</t>
  </si>
  <si>
    <t>Selected filling</t>
  </si>
  <si>
    <t>Return, fill and ram selected excavated material around  foundations</t>
  </si>
  <si>
    <t>Clear site of all debris. Excavate site to formation level grab up roots and burn the arisings</t>
  </si>
  <si>
    <t>1)</t>
  </si>
  <si>
    <t>a</t>
  </si>
  <si>
    <t>b</t>
  </si>
  <si>
    <t>2)</t>
  </si>
  <si>
    <t>3)</t>
  </si>
  <si>
    <t>4)</t>
  </si>
  <si>
    <t>5)</t>
  </si>
  <si>
    <t>50mm thick murram blinding to surface of hardcore (Measured seperately)</t>
  </si>
  <si>
    <t>Gladiator or equal and approved chemical anti-termite  treatment, executed complete by an approved specialist  under a ten-year guarantee, to surfaces of hard-core</t>
  </si>
  <si>
    <t>ELEMENT 1: SITE PREPARATION</t>
  </si>
  <si>
    <t>Load, wheel and cart deposit and spread surplus excavated material where directed on site at a distance not exceeding 100 meters</t>
  </si>
  <si>
    <t>1000 gauge polythene or other equal and approved  damp-proof membrane, laid over blinded hardcore  (m.s) with 300mm side and end laps (measured nett-allow for laps)</t>
  </si>
  <si>
    <t>Excavations and Earthwork</t>
  </si>
  <si>
    <t>Ground beam</t>
  </si>
  <si>
    <t>Lintel beam</t>
  </si>
  <si>
    <t>100mm thick surface bed laid in bays including all necessary formwork</t>
  </si>
  <si>
    <t>Roof beam</t>
  </si>
  <si>
    <t>c</t>
  </si>
  <si>
    <t>d</t>
  </si>
  <si>
    <t>Mesh fabric reinforcement to B.S 4483 and setting in  concrete with 300mm side and end laps  (measured nett-allow for laps).</t>
  </si>
  <si>
    <t>Fabric ref. A142 weighing 2.22kg/ sq.metre, in surface bed</t>
  </si>
  <si>
    <t>GROUND BEAM</t>
  </si>
  <si>
    <t>Y12(Nominal diameter 12mm) bars as main bars, cross-sectional area (113mm2), mass per unit length (0.888kg/m)</t>
  </si>
  <si>
    <t>Y08(Nominal diameter 12mm) bars as rings, cross-sectional area (50.3mm2), mass per unit length (0.395kg/m)</t>
  </si>
  <si>
    <t>To edges of ground beam</t>
  </si>
  <si>
    <t>Rubble foundation walling</t>
  </si>
  <si>
    <t xml:space="preserve">Selected stones bedded and jointed in cement and sand  (1:3) mortar </t>
  </si>
  <si>
    <t>40mm thick walls</t>
  </si>
  <si>
    <t>Plinths</t>
  </si>
  <si>
    <t xml:space="preserve">12 mm thick cement : sand (1:3) plaster to plinth </t>
  </si>
  <si>
    <t>6)</t>
  </si>
  <si>
    <t>Reinforced concrete frame</t>
  </si>
  <si>
    <t>Formwork in sawn finish at any level to:-</t>
  </si>
  <si>
    <t>7)</t>
  </si>
  <si>
    <t>8)</t>
  </si>
  <si>
    <t>9)</t>
  </si>
  <si>
    <t>10)</t>
  </si>
  <si>
    <t>11)</t>
  </si>
  <si>
    <t>Reinforcement, as described (PROVISIONAL) High yield square twisted reinforcement to BS 4461</t>
  </si>
  <si>
    <t>ROOF BEAM</t>
  </si>
  <si>
    <t>Ditto for Y08 as rings</t>
  </si>
  <si>
    <t>LINTEL BEAM</t>
  </si>
  <si>
    <t>SUPER STRUCTURES (PROVISIONAL)</t>
  </si>
  <si>
    <t>Sides and soffits of lintel beam</t>
  </si>
  <si>
    <t>Ditto for roof beam</t>
  </si>
  <si>
    <t>200x400mm hollow block walling bedded and jointed in  cement and sand (1:4) mortar, reinforcement with and including 25mm wide x 20 gauge hoop iron at every  alternate course as described in:</t>
  </si>
  <si>
    <t xml:space="preserve">200x25mm fascia board </t>
  </si>
  <si>
    <t>CARRIED TO COLLECTION AT END OF ELEMENT 2 (SUBSTRUCTURES)</t>
  </si>
  <si>
    <t>CARRIED TO COLLECTION AT END OF ELEMENT 3            (SUPER-STRUCTURES)</t>
  </si>
  <si>
    <t>CARRIED TO COLLECTION AT END OF ELEMENT 1                   (SITE PRAPARATION)</t>
  </si>
  <si>
    <t>External walls: 15mm cement and sand (1:3) render, finished with woodfloat to:-</t>
  </si>
  <si>
    <t>Wall finishes</t>
  </si>
  <si>
    <t>Floor finishes</t>
  </si>
  <si>
    <t>Suppy and provide 10mm deorative chipboard ceiling</t>
  </si>
  <si>
    <t xml:space="preserve">Prepare and apply three coats first quality emulsion paint on:- </t>
  </si>
  <si>
    <t xml:space="preserve">Prepare and apply three coats first quality silk vinyl emulsion paint on:- </t>
  </si>
  <si>
    <t>CARRIED TO COLLECTION AT END OF ELEMENT 5            (FINISHES)</t>
  </si>
  <si>
    <t>ELEMENT NO.3</t>
  </si>
  <si>
    <t xml:space="preserve">ELEMENT NO.2  </t>
  </si>
  <si>
    <t xml:space="preserve">Window size 1200x1200mm high </t>
  </si>
  <si>
    <t>Standard steel panel windows with mild steel plate &amp; 50 x 25mm RHS including 50 x 50mm RHS frame, fixing accessories, locks with handles &amp; fixing to concrete Hollow block jambs &amp; concrete head and threshold.</t>
  </si>
  <si>
    <t>WINDOWS AND DOORS</t>
  </si>
  <si>
    <t>45mm thick solid core flush door to B.S 459: parts  faced both sides with 6mm mahogany veneered plywood  and lipped on all edges in hardwood,  including all  planted moulding. Complete with hinges and locks</t>
  </si>
  <si>
    <t>Steel Windows</t>
  </si>
  <si>
    <t>Timber Doors</t>
  </si>
  <si>
    <t>50mm thick door overall size 900x2150mm high single leaf</t>
  </si>
  <si>
    <t>CARRIED TO COLLECTION AT END OF ELEMENT 6            (WINDOWS AND DOORS)</t>
  </si>
  <si>
    <t>CARRIED TO COLLECTION AT END OF ELEMENT 6            (ELECTRICAL INSTALLATION SERVICES)</t>
  </si>
  <si>
    <t>SUB-STRUCTURES</t>
  </si>
  <si>
    <t>SUPER-STRUCTURES</t>
  </si>
  <si>
    <t>ELECTRICAL INSTALLATION AND SERVICCES</t>
  </si>
  <si>
    <t>ELEMENT NO.6</t>
  </si>
  <si>
    <t>Hardcore filling compacted in layers not exceeding 150m deep and well watered</t>
  </si>
  <si>
    <t>Soil backfilling on foundation wall up to ground level. This includes supplying of needed materials. See drawings and schedules for levels/dimensions and details.</t>
  </si>
  <si>
    <t>Amount</t>
  </si>
  <si>
    <t>Provide a Provisional Sum of US$.  for PVC concrete filled verandah columns</t>
  </si>
  <si>
    <t>Excavate trench for foundation not exceeding 1.0 meters deep, starting from stripped levels</t>
  </si>
  <si>
    <t xml:space="preserve">Ditto for Y10 as main bars </t>
  </si>
  <si>
    <t>Roof sheets as  IT4 profile gauge 28 pre-painted galvanised  roofing sheets laid with 95 mm side and 200 mm  end laps hook bolts, PVC washer and tropicalized slip cup and timber roof trusses c/c 2m All roof trusses anchored with 6 mm dia bars casted in the roof beam. Dimenstions: tie beam 2"x6", Rafters 2'x4", Purloins 2"x3" King post 2"x6", Brazing 2"x3"</t>
  </si>
  <si>
    <t>40mm bed finished floor screed with smooth metal trowel for floor finish</t>
  </si>
  <si>
    <t xml:space="preserve">Provide profissional sum for electrical installations to be expended as directed by the Engineer measured and valued on completion. This includes wiring, bulbs, sockets, swithches, distribution banel,  </t>
  </si>
  <si>
    <t>LUMPSUM</t>
  </si>
  <si>
    <t>WINDOWS AND DOOR</t>
  </si>
  <si>
    <t>Supply and Install concrete blockboard size 3.5*1.4m) as per instuction Engineer</t>
  </si>
  <si>
    <t>6/1</t>
  </si>
  <si>
    <t>6/2</t>
  </si>
  <si>
    <t>6/3</t>
  </si>
  <si>
    <t>6/4</t>
  </si>
  <si>
    <t>6/5</t>
  </si>
  <si>
    <t>6/6</t>
  </si>
  <si>
    <t>Reinforcement, as described:-[PROVISIONAL]                          High yield square twisted reinforcement bars to B.S 4461</t>
  </si>
  <si>
    <r>
      <rPr>
        <b/>
        <u/>
        <sz val="12"/>
        <rFont val="Tahoma"/>
        <family val="2"/>
      </rPr>
      <t>Internall walls:</t>
    </r>
    <r>
      <rPr>
        <u/>
        <sz val="12"/>
        <rFont val="Tahoma"/>
        <family val="2"/>
      </rPr>
      <t xml:space="preserve"> 12mm cement and sand (1:3) render, finished with woodfloat to:-</t>
    </r>
  </si>
  <si>
    <t>One Classroom</t>
  </si>
  <si>
    <t>PROPOSED-CONSTRUCTION OF ONE CLASSROOM FOR GENERAL AIDID SCHOOL - GALINSOR</t>
  </si>
  <si>
    <t>PROPOSED-CONSTRUCTION OF  TWO CLASSROOM FOF HOBYO SCHOOL - GALMUDUDG</t>
  </si>
  <si>
    <t>TWO Classroom</t>
  </si>
  <si>
    <t>Supply and Install concrete blockboard size 4*1.4m) as per instuction Engineer</t>
  </si>
  <si>
    <t>PROPOSED-CONSTRUCTION OF  THREE CLASSROOMS FOR HOWLWADAG SCHOOL - ABUDWAK - GALMUDUG</t>
  </si>
  <si>
    <t>Three Classroom</t>
  </si>
  <si>
    <t>Elevator water tank</t>
  </si>
  <si>
    <t>TOTAL AMOUNT CARRIED TO FORM THIS BOQ</t>
  </si>
  <si>
    <t>Name of the Company</t>
  </si>
  <si>
    <t>Company representative Name</t>
  </si>
  <si>
    <t>Title</t>
  </si>
  <si>
    <t>Date</t>
  </si>
  <si>
    <t>Signature</t>
  </si>
  <si>
    <t>Stamp</t>
  </si>
  <si>
    <t>SUMMARY</t>
  </si>
  <si>
    <t>PROPOSED-CONSTRUCTION OF ONE CLASSROOM FOR GENERAL AIDID SCHOOL - GALINSOR - GALMUDUDG</t>
  </si>
  <si>
    <t>1</t>
  </si>
  <si>
    <t>TOTAL AMOUNT: ONE-CLASSROOM CARRIED TO GRAND SUMMARY</t>
  </si>
  <si>
    <t>TOTAL AMOUNT: TWO-CLASSROOM CARRIED TO GRAND SUMMARY</t>
  </si>
  <si>
    <t>TOTAL AMOUNT: THREE-CLASSROOM CARRIED TO GRAND SUMMARY</t>
  </si>
  <si>
    <t>BILL OF QUANTITY FOR PROPOSED CONSTRUCTION OF ELEVATOR WATER TANK,GALINSOOR, GALMUDUG STATE OF SOMALIA.</t>
  </si>
  <si>
    <t>Elevator water Tank</t>
  </si>
  <si>
    <t>REF.</t>
  </si>
  <si>
    <t>QTY</t>
  </si>
  <si>
    <t>RATE  (USD)</t>
  </si>
  <si>
    <t>AMOUNT  (USD)</t>
  </si>
  <si>
    <t>ELEMENT NO :1</t>
  </si>
  <si>
    <t>SUPSTRUCTURE</t>
  </si>
  <si>
    <t>Excavation</t>
  </si>
  <si>
    <t xml:space="preserve">Excavation trench for Column bases not exceeding 1 meter deep,  </t>
  </si>
  <si>
    <r>
      <t>m</t>
    </r>
    <r>
      <rPr>
        <vertAlign val="superscript"/>
        <sz val="11"/>
        <rFont val="Noto serif"/>
      </rPr>
      <t>3</t>
    </r>
  </si>
  <si>
    <t>starting fromstripped levels including column bases</t>
  </si>
  <si>
    <t>Disposal</t>
  </si>
  <si>
    <t>Load excavated material and cart away from site</t>
  </si>
  <si>
    <t>E</t>
  </si>
  <si>
    <t xml:space="preserve">Gladiator or equal and approved chemical anti-termite treatment, executed </t>
  </si>
  <si>
    <t xml:space="preserve">complete by an approved specialist </t>
  </si>
  <si>
    <r>
      <t>m</t>
    </r>
    <r>
      <rPr>
        <vertAlign val="superscript"/>
        <sz val="11"/>
        <rFont val="Noto serif"/>
      </rPr>
      <t>2</t>
    </r>
  </si>
  <si>
    <t>G</t>
  </si>
  <si>
    <t>Plain concrete class 15 in:</t>
  </si>
  <si>
    <t>50mm blinding under Column base</t>
  </si>
  <si>
    <t>H</t>
  </si>
  <si>
    <t>Column base</t>
  </si>
  <si>
    <t>Culumn</t>
  </si>
  <si>
    <t>Beams</t>
  </si>
  <si>
    <t>Slabs</t>
  </si>
  <si>
    <t>Reinforcement, as described:-[PROVISIONAL]</t>
  </si>
  <si>
    <t>I</t>
  </si>
  <si>
    <t>High yield square twisted reinforcement bars to B.S 4461</t>
  </si>
  <si>
    <t>12mm bars</t>
  </si>
  <si>
    <t>KG</t>
  </si>
  <si>
    <t xml:space="preserve">Column </t>
  </si>
  <si>
    <t>8mm bars</t>
  </si>
  <si>
    <t>J</t>
  </si>
  <si>
    <t>The sides of the Column bases</t>
  </si>
  <si>
    <t>``</t>
  </si>
  <si>
    <t>The sides of the Columns</t>
  </si>
  <si>
    <t>The  of the slabs</t>
  </si>
  <si>
    <t xml:space="preserve">Sub- total </t>
  </si>
  <si>
    <t>ELEMENT NO :2</t>
  </si>
  <si>
    <t>FINISHING</t>
  </si>
  <si>
    <t>15 mm cement and sand (1:3) render, finished with woodfloat to:-</t>
  </si>
  <si>
    <t>Columns</t>
  </si>
  <si>
    <t>m2</t>
  </si>
  <si>
    <t>Prepare and apply  one under coat and three coats first quality emulsion paint on:-</t>
  </si>
  <si>
    <t xml:space="preserve">Plastered columns </t>
  </si>
  <si>
    <t xml:space="preserve">Prepare and apply one under coat and three coats first quality silk vinyl emulsion paint on:- </t>
  </si>
  <si>
    <t xml:space="preserve">Plastered slab </t>
  </si>
  <si>
    <t xml:space="preserve">Sub- Total </t>
  </si>
  <si>
    <t>ELEMENT NO. 6</t>
  </si>
  <si>
    <t>PVC WATER TANK</t>
  </si>
  <si>
    <t>Supply and fix 5000 ltr heavy duty PVC water tank inluding All necessary plumbing fittings and connect to the toilets as directed by the engineer</t>
  </si>
  <si>
    <t xml:space="preserve">Sub-Total </t>
  </si>
  <si>
    <t>ELEMENT NO. 9</t>
  </si>
  <si>
    <t>COLLECTION</t>
  </si>
  <si>
    <t>AMOUNT (USD)</t>
  </si>
  <si>
    <t>Concrete work</t>
  </si>
  <si>
    <t>Finishing</t>
  </si>
  <si>
    <t>F</t>
  </si>
  <si>
    <t>pvc water Tank</t>
  </si>
  <si>
    <t xml:space="preserve">GRAND Total </t>
  </si>
  <si>
    <t>BoQ for Construction of GFS-  in Howladag School, Abudwak, General Aidid School, Galinsoor, Hobyo School in Galmudug</t>
  </si>
  <si>
    <t>#</t>
  </si>
  <si>
    <t xml:space="preserve">Description </t>
  </si>
  <si>
    <t>Unit</t>
  </si>
  <si>
    <t>Qty</t>
  </si>
  <si>
    <t>Unit Price (USD)</t>
  </si>
  <si>
    <t>Total Cost (USD)</t>
  </si>
  <si>
    <t>Clear the site from debris, and loose materials and set out for the excavation, clearing of soft sand, also remove remains of construction materials and level the site after completing the construction work, conduct any neccessary demolishing work to create space for the GFS. This include removing and level of the soil excavated from the latrine pit</t>
  </si>
  <si>
    <t>L.Sum</t>
  </si>
  <si>
    <t xml:space="preserve">Excavation of foundation strip trench 75cm deep </t>
  </si>
  <si>
    <r>
      <t>M</t>
    </r>
    <r>
      <rPr>
        <vertAlign val="superscript"/>
        <sz val="10"/>
        <rFont val="Book Antiqua"/>
        <family val="1"/>
      </rPr>
      <t>3</t>
    </r>
  </si>
  <si>
    <t>Lay at the bottom of excavated trenches 50mm of blinding lean concrete (1:4:8)  (46.5x0.4x0.05)m</t>
  </si>
  <si>
    <t xml:space="preserve">Provision and construction of foundation stone wall. all joints between stones should be filled with cement/sand mortar with 1:4  ratio. Minimum height of the foundation wall from the Ground level is 35 cm. (46.5x0.40x1.05)m. </t>
  </si>
  <si>
    <t>Construction of door steps with stone wall including plastering and 120cm wide, 4m long ramp for people with reduced mobility. all joints between stones should be filled with cement/sand mortar with 1:4  ratio. Plastering mortar should be 1:3 cement/sand ratio and Provide tiling on top of the stairs</t>
  </si>
  <si>
    <r>
      <t>Provide and lay a 450mm thick stone and aggregate to fill up well levelled and compacted (45.15m</t>
    </r>
    <r>
      <rPr>
        <vertAlign val="superscript"/>
        <sz val="11"/>
        <color theme="1"/>
        <rFont val="Book Antiqua"/>
        <family val="1"/>
      </rPr>
      <t>2</t>
    </r>
    <r>
      <rPr>
        <sz val="11"/>
        <color theme="1"/>
        <rFont val="Book Antiqua"/>
        <family val="1"/>
      </rPr>
      <t>x0.35m).</t>
    </r>
  </si>
  <si>
    <t>Construction of R.C.  Foundation ring beam (40 x 15) cm  1:2:3  ratio with 4 nos 10mm ray-bars and 20cm c/c staffs (46.5x0.40x0.15).</t>
  </si>
  <si>
    <t>15 cm thick plain concrete flooring, ratio 1:3:6 (45.15m2x0.15m).</t>
  </si>
  <si>
    <t>Provide and lay ceramic tiles 40cmx40cm the cost includes 5cm think cement/sand slurry and all necessary installtion sundries</t>
  </si>
  <si>
    <r>
      <t>M</t>
    </r>
    <r>
      <rPr>
        <vertAlign val="superscript"/>
        <sz val="11"/>
        <color theme="1"/>
        <rFont val="Book Antiqua"/>
        <family val="1"/>
      </rPr>
      <t>2</t>
    </r>
  </si>
  <si>
    <t>Provide and lay ceramic tiles 30cmx30cm for toilets floor and 45cmx30cm for toilet walls upto 2m level, and top of the handwashing basin (1.6mx1.5m high) the cost includes 5cm think cement/sand slurry and all necessary installtion sundries</t>
  </si>
  <si>
    <t>Construction of 20 cm thick block walls, with cement/sand mortar 1:4 ratio. ensure the block wall connects well as approved by engineer.</t>
  </si>
  <si>
    <r>
      <t>M</t>
    </r>
    <r>
      <rPr>
        <vertAlign val="superscript"/>
        <sz val="10"/>
        <rFont val="Book Antiqua"/>
        <family val="1"/>
      </rPr>
      <t>2</t>
    </r>
  </si>
  <si>
    <t>Construction of 15 cm R.C continues middle lintel beam 1:2:3 ratio with 4 nos 10mm ray-bars and 6mm dia staffs c/c 40cm. Including Window concrete over hangs as per the design</t>
  </si>
  <si>
    <t>Construction of 15 cm R.C continues top lintel 1:2:3 ratio with 4 nos 10mm ray-bars and 6mm dia staffs c/c 40cm. Provide 6mm dia bars to anchore roof</t>
  </si>
  <si>
    <t xml:space="preserve">Hip Roofing with pre painted iron corrugated sheets # 30 gauge, with timber roof trusses c/c 1.0m. king post is 2.28m high. All the roof trusses should be anchored with 6 mm dia. bars in the concrete roof lintel. Roof purlins at gable ends should be anchored with 6 mm dia. bars,  flat metal sheet should be anchored where trusses and purlins meet. </t>
  </si>
  <si>
    <t>Fixing 4mm laminated ceiling board completed with 50x25cm timber wood ceiling joists c/c 60 cm both ways for all the GFS</t>
  </si>
  <si>
    <t xml:space="preserve">Fascia board 20cm (32.4m) and paint with 2 coats of gloss paint </t>
  </si>
  <si>
    <t>External foundation stone walls and ground beam plastering 20mm thick mortar 2(coats), Morter with 1:3 cement/sand ratio</t>
  </si>
  <si>
    <t>Internal  and external block walls, beams and columns plastering 20mm thick mortar 2(coats), Mortar with 1:3 cement/sand ratio</t>
  </si>
  <si>
    <t>Provide and apply to all external and internal walls white washing 2(coats)</t>
  </si>
  <si>
    <t>2 coats of internal and external walls emulsion painting. Apply high gloss paint internally upto 2m level as approved by engineer</t>
  </si>
  <si>
    <t>Supply and install 2 leaf front door (steel doors)  (2.0 x1.2) m. steel should be 1.2mm thick complete with locks, paint and hinges as approved by engineer</t>
  </si>
  <si>
    <t>Supply and install 1 leaf doors (almunium door) (2.0 x0.9) m for the toilet. complete with locks, and hinges as approved by engineer</t>
  </si>
  <si>
    <t>Supply and install 2 leaf doors (wooden turkish door) (1.2x2) m for the GFS. complete with locks, paint and hinges as approved by engineer</t>
  </si>
  <si>
    <t>Supply and install 2 leafs almunium windows with external metal security frame (1.2 x1.2) m. complete with net and hinges. The metal security frame should be completed with 25x25 hallow box tubes and angles as necessary and approved by engineer</t>
  </si>
  <si>
    <t>Supply and install 2 leafs almunium windows with external metal security frame (0.6 x0.6) m. complete with net and hinges. The metal security frame should be completed with 25x25 hallow box tubes and angles as necessary and approved by engineer</t>
  </si>
  <si>
    <t>Complete internal electrification: two 15watt lights, one big fan with switch, three 3-pin socket outlet and two 15 watt lights at the waiting area for toilets and one 10 watt light at each toilet with switch, externally provide two 10 watt lights with switches. All electerical wiring should be installed within the blockwalling and extend electricity from the within the school as approved by engineer</t>
  </si>
  <si>
    <t>excavate pit for the latrines 4m deep, 1.5m long and 2m wide</t>
  </si>
  <si>
    <t>excavate for the construction of the pit lining wall 2m deep</t>
  </si>
  <si>
    <t xml:space="preserve">construct pit lining wall 40cm thick stone with cement/sand morter 1:4 mix ratio. The lining wall should be at least 10cm above the ground level. Plaster internally and externally the portion of the lining wall that is above the ground level </t>
  </si>
  <si>
    <t>Provide 20cm thick concrete cover slab with double mesh. Y12mm bars at 15cm c/c. 2.8mx2.3m. Provide 50cmx50cm pit emptying hole with concrete cover as approved by engineer</t>
  </si>
  <si>
    <t>Construct manholes with concrete cover and use 6inch dia pipes with good leveling and plastering to ensure all swege from the GFS (include the HWBs) is transferred to the pit. Construct CHB to conceal delivery pipes</t>
  </si>
  <si>
    <t>Provide 2 turkish seat for toilets, 2 shower, 2 handheld flexible tap also 2 faucets at each toilet, and 2 ceramic hand wahsing basins as approved by engineer</t>
  </si>
  <si>
    <t>Extend water pipeline 1.5 inch PVC from the school storage (including excavation of 80cm deep trench, backfilling and fine sand bedding for the pipe) to the newly constructed GFS and then connected to the toilet 0.5 inch-installed within the walls of the GFS as approved by engineer</t>
  </si>
  <si>
    <t>Paint CISP, Donor and authorities logos on the newly constructed GFS Size(3mx3m) as approved by engineer</t>
  </si>
  <si>
    <t xml:space="preserve">Sub-Total Cost for Construction of 1 GFS </t>
  </si>
  <si>
    <t>GRAND TOTAL COST FOR 3 GFS</t>
  </si>
  <si>
    <t>BoQ for Construction of Water Tap-  in General Aidid School, Galinsoor in Galmudug</t>
  </si>
  <si>
    <t>Clear the site from debris, and loose materials and set out for the excavation, clearing of soft sand, also remove remains of construction materials and level the site after completing the construction work, conduct any neccessary work</t>
  </si>
  <si>
    <t>Digging of trench 100m Long including laying in 1 inch of Galvanized Iron Pipes including all necessary pipe fitting such as Elbow, Tees, and Bends. Reducers, and connecting from Main Pipe to the Water kiosk and re-filling.</t>
  </si>
  <si>
    <t>Ml</t>
  </si>
  <si>
    <t>Reinforced Concrete works for WATER STAND POST including formworks and all accessories.</t>
  </si>
  <si>
    <t>Laying crush stones well compacted appron of the stand Water Stand Post including bedding on cement concrete(leaan concrete).</t>
  </si>
  <si>
    <t>Provide ½ inch of galvanized iron pipe and water flow, connecting to the 1 inch pipe.</t>
  </si>
  <si>
    <t>Provide &amp; Fix Ceramic Wall Tiles on the Water Stand Post including cement mortar.</t>
  </si>
  <si>
    <t>GRAND TOTAL COST FOR 1 WATER TAP IN SCHOOLS</t>
  </si>
  <si>
    <t>BILL OF QUANTITY FOR PROPOSED OF CONSTRUCTION OF ONE TWIN LATRINES</t>
  </si>
  <si>
    <t>ITEM.</t>
  </si>
  <si>
    <t>ELEMENT NO.1: EXCAVATION AND SITE CLEARANCE</t>
  </si>
  <si>
    <t>EXCAVATION AND SITE CLEARANCE</t>
  </si>
  <si>
    <t>Clear site of all bushes and debris. Grab up roots and burn the arisings</t>
  </si>
  <si>
    <r>
      <t>m</t>
    </r>
    <r>
      <rPr>
        <vertAlign val="superscript"/>
        <sz val="11"/>
        <color indexed="8"/>
        <rFont val="Tahoma"/>
        <family val="2"/>
      </rPr>
      <t>2</t>
    </r>
  </si>
  <si>
    <t>Load, wheel and cart deposit and spread surplus excavated material where directed on site at a distance not exceeding  100 meters</t>
  </si>
  <si>
    <t>Item</t>
  </si>
  <si>
    <t>Total carried to summary</t>
  </si>
  <si>
    <t>$</t>
  </si>
  <si>
    <t>ELEMENT NO. 2 : SUBSTRUCTURES (PROVISIONAL)</t>
  </si>
  <si>
    <t xml:space="preserve">Excavations including maintaining and supporting sides </t>
  </si>
  <si>
    <t>and keeping free from water, mud and fallen material</t>
  </si>
  <si>
    <t>Excavate trench for foundation not exceeding 500mm</t>
  </si>
  <si>
    <t>meters deep, starting from stripped levels</t>
  </si>
  <si>
    <r>
      <t>m</t>
    </r>
    <r>
      <rPr>
        <vertAlign val="superscript"/>
        <sz val="11"/>
        <color indexed="8"/>
        <rFont val="Tahoma"/>
        <family val="2"/>
      </rPr>
      <t>3</t>
    </r>
  </si>
  <si>
    <t xml:space="preserve">Return, fill and ram selected excavated material around </t>
  </si>
  <si>
    <t>foundations</t>
  </si>
  <si>
    <t>Hardcore or other approved filling, as described</t>
  </si>
  <si>
    <t xml:space="preserve">250mm thick well compacted hardcore filling blinded with 25mm thick quarry dust layer to receive surface bed </t>
  </si>
  <si>
    <t xml:space="preserve">100mm thickmurrum to surfaces of hardcore :rolled smooth to receive polytheen sheeting (m.s) </t>
  </si>
  <si>
    <t xml:space="preserve">Gladiator or equal and approved chemical anti-termite </t>
  </si>
  <si>
    <t xml:space="preserve">treatment, executed complete by an approved specialist </t>
  </si>
  <si>
    <t>under a ten-year guarantee, to surfaces of blinding</t>
  </si>
  <si>
    <t xml:space="preserve">1000 gauge polythene or other equal and approved </t>
  </si>
  <si>
    <t xml:space="preserve">damp-proof membrane, laid over blinded hardcore </t>
  </si>
  <si>
    <t>(m.s) with 300mm side and end laps (measured</t>
  </si>
  <si>
    <t>nett-allow for laps)</t>
  </si>
  <si>
    <t>Reference A142 mesh 200 x 200 mm , weight 2.22 kgs per square meter ( measured net - no allowance made for laps (inclunding bends, tying wire and distance blocks)</t>
  </si>
  <si>
    <t xml:space="preserve">Fabric ref. A142 weighing 2.22kg/ sq.metre, in surface </t>
  </si>
  <si>
    <t>Floor bed</t>
  </si>
  <si>
    <t>Total Carried TO summary</t>
  </si>
  <si>
    <t>ELEMENT NO. 3 : CONCRETE WORKS</t>
  </si>
  <si>
    <t>CONCRETE WORKS</t>
  </si>
  <si>
    <t xml:space="preserve">50mm blinding </t>
  </si>
  <si>
    <t xml:space="preserve">Insitu concrete class 25/20 , vibrated and reinforced as described, in:- </t>
  </si>
  <si>
    <t>BEAMS</t>
  </si>
  <si>
    <t xml:space="preserve">Lintel beam </t>
  </si>
  <si>
    <t>Roof ring beam</t>
  </si>
  <si>
    <t>Floor SLAB</t>
  </si>
  <si>
    <t xml:space="preserve">150mm thick surface bed laid in bays </t>
  </si>
  <si>
    <t>Lintel Beam</t>
  </si>
  <si>
    <t>Ditto for Y12 as main bars</t>
  </si>
  <si>
    <t>Ditto for R8 as rings</t>
  </si>
  <si>
    <t>To the edge of the floor slab, lintel beam and roof beam</t>
  </si>
  <si>
    <t>ELEMENT NO. 4 : WALLING</t>
  </si>
  <si>
    <t>SUB-STRUCTURE WALLING</t>
  </si>
  <si>
    <t xml:space="preserve">Approved compacted hardcore fill bedded and jointed in </t>
  </si>
  <si>
    <t>cement sand mortar (1:4)</t>
  </si>
  <si>
    <t>400mm thick rubble stone foundation walling</t>
  </si>
  <si>
    <t>SUPER-STRUCTURE WALLING</t>
  </si>
  <si>
    <t xml:space="preserve">200x400mm solid block walling bedded and jointed in </t>
  </si>
  <si>
    <t>cement and sand (1:4) mortar, reinforcement with and</t>
  </si>
  <si>
    <t xml:space="preserve">including 25mm wide x 20 gauge hoop iron at every </t>
  </si>
  <si>
    <t>alternate course as described in:</t>
  </si>
  <si>
    <t xml:space="preserve">200 mm thick reinforced in every third course </t>
  </si>
  <si>
    <t>Horizontal Damp Proof Course:one layer of 3-ply bituminous felt</t>
  </si>
  <si>
    <t>or other equal approved (measured nett-allow for laps)</t>
  </si>
  <si>
    <t>ELEMENT NO. 5 :  ROOF FINISHES</t>
  </si>
  <si>
    <t xml:space="preserve">ROOF COVERING </t>
  </si>
  <si>
    <t xml:space="preserve"> </t>
  </si>
  <si>
    <t>Roofing with 28 guage Iron corrugated sheets and timber roof trusses c/c 1.2m All roof trusses anchored with 6 mm dia bars casted in the roof beam. Dimenstions: tie beam 2"x6", Rafters 2'x4", Purloins 2"x3" King post 2"x6", Brazing 2"x3"</t>
  </si>
  <si>
    <r>
      <t>m</t>
    </r>
    <r>
      <rPr>
        <vertAlign val="superscript"/>
        <sz val="9"/>
        <rFont val="Tahoma"/>
        <family val="2"/>
      </rPr>
      <t>2</t>
    </r>
  </si>
  <si>
    <t xml:space="preserve">4mm thick plywood ceiling pre-painted boardsecret nailed to timber brandering (m/s), nails punched and puttied; set to pattern to ceilings </t>
  </si>
  <si>
    <t>m</t>
  </si>
  <si>
    <t>ELEMENT NO. 6 : FINISHES</t>
  </si>
  <si>
    <t>Floor Finishes</t>
  </si>
  <si>
    <t>50mm Thick cement/sand (1:4) screed to steel trowelled finish</t>
  </si>
  <si>
    <t>Wall Finish</t>
  </si>
  <si>
    <t>15 mm cement and sand (1:3) render, finished with</t>
  </si>
  <si>
    <t>woodfloat to:-</t>
  </si>
  <si>
    <t>Plastered and rendered surfaces internally and externally</t>
  </si>
  <si>
    <t xml:space="preserve">Prepare and apply two undercoats of brilliant white emulsion paint </t>
  </si>
  <si>
    <t xml:space="preserve">(RAL Code 9001) and two finishing coats of first quality brilliant white </t>
  </si>
  <si>
    <t xml:space="preserve">Silk Vinyl emulsion paint (RAL Code 9001) to;- </t>
  </si>
  <si>
    <t>Plastered surfaces internally and externally</t>
  </si>
  <si>
    <t>Vent grills</t>
  </si>
  <si>
    <t>LS</t>
  </si>
  <si>
    <t>ELEMENT NO. 6 : DOORS</t>
  </si>
  <si>
    <t>45mm thick solid core flush door to B.S 459: parts faced both sides with 6mm mahogany veneered and lipped on all edges in hardwood,  including all planted molding. Complete with hinges and locks</t>
  </si>
  <si>
    <t>50mm thick steel door overall size 900x2150mm high</t>
  </si>
  <si>
    <t>ELEMENT NO. 7 : ELECTRICAL INSTALLATIONS</t>
  </si>
  <si>
    <t>Provide profissional sum for electrical installations to be expended as directed by the Engineer measured and valued on completion. This includes wiring, bulbs, sockets, swithches, distribution banel and etc</t>
  </si>
  <si>
    <t xml:space="preserve"> ELEMENT NO. 8: PLUMBING INSTALLATIONS</t>
  </si>
  <si>
    <t>Supply and install heavy duty PPR pipes including all connections</t>
  </si>
  <si>
    <t xml:space="preserve">Allow for all all connections, testing and commissioning of the sanitary </t>
  </si>
  <si>
    <t>fittings, WC, and accessories to the entire satisfaction of the Engineer.</t>
  </si>
  <si>
    <t xml:space="preserve">construct A septic tank of 2x2x2m with construction stone masonry and casting of floor </t>
  </si>
  <si>
    <t>PROPOSED CONSTRUCTION OF CLASSROOMS, LATRINES, ELAVATOR WATER TANK AND WATER TAP</t>
  </si>
  <si>
    <t>CONSTRUCTION OF ONE TWIN LATRINES</t>
  </si>
  <si>
    <t>Latrines</t>
  </si>
  <si>
    <t>Water 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</si>
</sst>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_(&quot;$&quot;* \(#,##0.00\);_(&quot;$&quot;* &quot;-&quot;??_);_(@_)"/>
    <numFmt numFmtId="165" formatCode="_(* #,##0.00_);_(* \(#,##0.00\);_(* &quot;-&quot;??_);_(@_)"/>
    <numFmt numFmtId="166" formatCode="#,##0.0"/>
    <numFmt numFmtId="167" formatCode="_(* #,##0.00_);_(* \(#,##0.00\);_(* \-??_);_(@_)"/>
    <numFmt numFmtId="168" formatCode="_(&quot;$&quot;* #,##0_);_(&quot;$&quot;* \(#,##0\);_(&quot;$&quot;* &quot;-&quot;??_);_(@_)"/>
    <numFmt numFmtId="169" formatCode="_(* #,##0.0_);_(* \(#,##0.0\);_(* &quot;-&quot;??_);_(@_)"/>
    <numFmt numFmtId="170" formatCode="&quot;$&quot;#,##0.00"/>
    <numFmt numFmtId="171" formatCode="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amily val="2"/>
    </font>
    <font>
      <b/>
      <sz val="12"/>
      <name val="Tahoma"/>
      <family val="2"/>
    </font>
    <font>
      <sz val="12"/>
      <name val="Tahoma"/>
      <family val="2"/>
    </font>
    <font>
      <sz val="11"/>
      <color theme="1"/>
      <name val="Calibri"/>
      <family val="2"/>
      <scheme val="minor"/>
    </font>
    <font>
      <sz val="11"/>
      <color indexed="8"/>
      <name val="Calibri"/>
      <family val="2"/>
    </font>
    <font>
      <b/>
      <sz val="11"/>
      <name val="Tahoma"/>
      <family val="2"/>
    </font>
    <font>
      <sz val="11"/>
      <name val="Tahoma"/>
      <family val="2"/>
    </font>
    <font>
      <b/>
      <u/>
      <sz val="11"/>
      <name val="Tahoma"/>
      <family val="2"/>
    </font>
    <font>
      <i/>
      <sz val="11"/>
      <name val="Tahoma"/>
      <family val="2"/>
    </font>
    <font>
      <sz val="10"/>
      <name val="Arial"/>
      <family val="2"/>
    </font>
    <font>
      <b/>
      <u/>
      <sz val="12"/>
      <name val="Tahoma"/>
      <family val="2"/>
    </font>
    <font>
      <u/>
      <sz val="12"/>
      <name val="Tahoma"/>
      <family val="2"/>
    </font>
    <font>
      <b/>
      <sz val="14"/>
      <name val="Noto serif"/>
    </font>
    <font>
      <sz val="12"/>
      <name val="Noto Serif"/>
    </font>
    <font>
      <sz val="14"/>
      <name val="Noto Serif"/>
    </font>
    <font>
      <b/>
      <sz val="12"/>
      <name val="Noto serif"/>
    </font>
    <font>
      <b/>
      <sz val="14"/>
      <name val="Tahoma"/>
      <family val="2"/>
    </font>
    <font>
      <b/>
      <sz val="14"/>
      <color theme="1"/>
      <name val="Noto serif"/>
    </font>
    <font>
      <sz val="14"/>
      <color theme="1"/>
      <name val="Noto serif"/>
    </font>
    <font>
      <b/>
      <sz val="11"/>
      <name val="Noto serif"/>
    </font>
    <font>
      <b/>
      <u/>
      <sz val="11"/>
      <name val="Noto serif"/>
    </font>
    <font>
      <sz val="11"/>
      <name val="Noto serif"/>
    </font>
    <font>
      <vertAlign val="superscript"/>
      <sz val="11"/>
      <name val="Noto serif"/>
    </font>
    <font>
      <u/>
      <sz val="11"/>
      <name val="Noto serif"/>
    </font>
    <font>
      <b/>
      <i/>
      <sz val="11"/>
      <name val="Noto serif"/>
    </font>
    <font>
      <sz val="12"/>
      <name val="Arial"/>
      <family val="2"/>
    </font>
    <font>
      <sz val="12"/>
      <name val="Calibri"/>
      <family val="2"/>
      <scheme val="minor"/>
    </font>
    <font>
      <b/>
      <sz val="12"/>
      <name val="Calibri"/>
      <family val="2"/>
      <scheme val="minor"/>
    </font>
    <font>
      <b/>
      <sz val="12"/>
      <color rgb="FF002060"/>
      <name val="Book Antiqua"/>
      <family val="1"/>
    </font>
    <font>
      <b/>
      <sz val="12"/>
      <color indexed="8"/>
      <name val="Book Antiqua"/>
      <family val="1"/>
    </font>
    <font>
      <b/>
      <sz val="12"/>
      <color theme="1"/>
      <name val="Book Antiqua"/>
      <family val="1"/>
    </font>
    <font>
      <sz val="11"/>
      <color theme="1"/>
      <name val="Book Antiqua"/>
      <family val="1"/>
    </font>
    <font>
      <vertAlign val="superscript"/>
      <sz val="10"/>
      <name val="Book Antiqua"/>
      <family val="1"/>
    </font>
    <font>
      <sz val="10"/>
      <color theme="1"/>
      <name val="Book Antiqua"/>
      <family val="1"/>
    </font>
    <font>
      <vertAlign val="superscript"/>
      <sz val="11"/>
      <color theme="1"/>
      <name val="Book Antiqua"/>
      <family val="1"/>
    </font>
    <font>
      <sz val="10"/>
      <name val="Book Antiqua"/>
      <family val="1"/>
    </font>
    <font>
      <sz val="11"/>
      <name val="Book Antiqua"/>
      <family val="1"/>
    </font>
    <font>
      <b/>
      <sz val="12"/>
      <color theme="1"/>
      <name val="Times New Roman"/>
      <family val="1"/>
    </font>
    <font>
      <b/>
      <sz val="10"/>
      <color theme="1"/>
      <name val="Times New Roman"/>
      <family val="1"/>
    </font>
    <font>
      <b/>
      <u/>
      <sz val="11"/>
      <color theme="1"/>
      <name val="Tahoma"/>
      <family val="2"/>
    </font>
    <font>
      <b/>
      <sz val="10"/>
      <color theme="1"/>
      <name val="Tahoma"/>
      <family val="2"/>
    </font>
    <font>
      <sz val="11"/>
      <name val="Times New Roman"/>
      <family val="1"/>
    </font>
    <font>
      <vertAlign val="superscript"/>
      <sz val="11"/>
      <color indexed="8"/>
      <name val="Tahoma"/>
      <family val="2"/>
    </font>
    <font>
      <i/>
      <u/>
      <sz val="11"/>
      <name val="Tahoma"/>
      <family val="2"/>
    </font>
    <font>
      <u/>
      <sz val="11"/>
      <name val="Tahoma"/>
      <family val="2"/>
    </font>
    <font>
      <u/>
      <sz val="11"/>
      <name val="Calibri"/>
      <family val="2"/>
    </font>
    <font>
      <b/>
      <sz val="11"/>
      <color theme="1"/>
      <name val="Tahoma"/>
      <family val="2"/>
    </font>
    <font>
      <sz val="11"/>
      <color theme="1"/>
      <name val="Tahoma"/>
      <family val="2"/>
    </font>
    <font>
      <sz val="11"/>
      <color theme="1"/>
      <name val="Times New Roman"/>
      <family val="1"/>
    </font>
    <font>
      <sz val="12"/>
      <color theme="1"/>
      <name val="Tahoma"/>
      <family val="2"/>
    </font>
    <font>
      <sz val="9"/>
      <name val="Tahoma"/>
      <family val="2"/>
    </font>
    <font>
      <vertAlign val="superscript"/>
      <sz val="9"/>
      <name val="Tahoma"/>
      <family val="2"/>
    </font>
    <font>
      <sz val="9"/>
      <name val="Times New Roman"/>
      <family val="1"/>
    </font>
    <font>
      <sz val="10"/>
      <name val="Tahoma"/>
      <family val="2"/>
    </font>
    <font>
      <b/>
      <sz val="10"/>
      <name val="Tahoma"/>
      <family val="2"/>
    </font>
    <font>
      <sz val="11"/>
      <name val="Calibri"/>
      <family val="2"/>
    </font>
    <font>
      <sz val="11"/>
      <color theme="1"/>
      <name val="Calibri"/>
      <family val="2"/>
    </font>
    <font>
      <b/>
      <sz val="11"/>
      <name val="Calibri"/>
      <family val="2"/>
    </font>
    <font>
      <b/>
      <sz val="12"/>
      <name val="Calibri"/>
      <family val="2"/>
    </font>
    <font>
      <sz val="12"/>
      <name val="Calibri"/>
      <family val="2"/>
    </font>
    <font>
      <b/>
      <sz val="14"/>
      <name val="Book Antiqua"/>
      <family val="1"/>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79998168889431442"/>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tted">
        <color indexed="64"/>
      </right>
      <top style="medium">
        <color indexed="64"/>
      </top>
      <bottom/>
      <diagonal/>
    </border>
  </borders>
  <cellStyleXfs count="43">
    <xf numFmtId="0" fontId="0" fillId="0" borderId="0"/>
    <xf numFmtId="0"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0" fontId="6" fillId="0" borderId="0"/>
    <xf numFmtId="0" fontId="7" fillId="0" borderId="0"/>
    <xf numFmtId="0" fontId="6" fillId="0" borderId="0"/>
    <xf numFmtId="0" fontId="6" fillId="0" borderId="0"/>
    <xf numFmtId="0" fontId="10" fillId="0" borderId="0"/>
    <xf numFmtId="9" fontId="6" fillId="0" borderId="0" applyFont="0" applyFill="0" applyBorder="0" applyAlignment="0" applyProtection="0"/>
    <xf numFmtId="9" fontId="7" fillId="0" borderId="0" applyFont="0" applyFill="0" applyBorder="0" applyAlignment="0" applyProtection="0"/>
    <xf numFmtId="0" fontId="6" fillId="0" borderId="1" applyNumberFormat="0" applyFont="0" applyBorder="0" applyAlignment="0">
      <alignment horizontal="center" vertical="top"/>
    </xf>
    <xf numFmtId="0" fontId="6" fillId="0" borderId="0"/>
    <xf numFmtId="165" fontId="11" fillId="0" borderId="0" applyFont="0" applyFill="0" applyBorder="0" applyAlignment="0" applyProtection="0"/>
    <xf numFmtId="164"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7" fillId="0" borderId="0"/>
    <xf numFmtId="0" fontId="5" fillId="0" borderId="0"/>
    <xf numFmtId="0" fontId="6" fillId="0" borderId="1" applyNumberFormat="0" applyFont="0" applyBorder="0" applyAlignment="0">
      <alignment horizontal="center" vertical="top"/>
    </xf>
    <xf numFmtId="0" fontId="6" fillId="0" borderId="1" applyNumberFormat="0" applyFont="0" applyBorder="0" applyAlignment="0">
      <alignment horizontal="center" vertical="top"/>
    </xf>
    <xf numFmtId="0" fontId="4" fillId="0" borderId="0"/>
    <xf numFmtId="0" fontId="3" fillId="0" borderId="0"/>
    <xf numFmtId="165" fontId="3" fillId="0" borderId="0" applyFont="0" applyFill="0" applyBorder="0" applyAlignment="0" applyProtection="0"/>
    <xf numFmtId="164" fontId="16" fillId="0" borderId="0" applyFont="0" applyFill="0" applyBorder="0" applyAlignment="0" applyProtection="0"/>
    <xf numFmtId="164" fontId="6"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cellStyleXfs>
  <cellXfs count="1065">
    <xf numFmtId="0" fontId="0" fillId="0" borderId="0" xfId="0"/>
    <xf numFmtId="0" fontId="13" fillId="0" borderId="0" xfId="0" applyFont="1"/>
    <xf numFmtId="0" fontId="13" fillId="0" borderId="0" xfId="0" applyFont="1" applyAlignment="1">
      <alignment horizontal="center"/>
    </xf>
    <xf numFmtId="0" fontId="13" fillId="0" borderId="0" xfId="0" applyFont="1" applyAlignment="1">
      <alignment horizontal="left" indent="1"/>
    </xf>
    <xf numFmtId="0" fontId="14" fillId="0" borderId="0" xfId="0" applyFont="1"/>
    <xf numFmtId="4" fontId="13" fillId="0" borderId="0" xfId="0" applyNumberFormat="1" applyFont="1" applyAlignment="1">
      <alignment horizontal="center"/>
    </xf>
    <xf numFmtId="0" fontId="12" fillId="0" borderId="0" xfId="0" applyFont="1" applyAlignment="1">
      <alignment horizontal="center" vertical="center" wrapText="1"/>
    </xf>
    <xf numFmtId="4" fontId="12" fillId="0" borderId="0" xfId="0" applyNumberFormat="1" applyFont="1" applyAlignment="1">
      <alignment horizontal="center" vertical="center"/>
    </xf>
    <xf numFmtId="0" fontId="12" fillId="0" borderId="0" xfId="0" applyFont="1" applyAlignment="1">
      <alignment horizontal="center" vertical="center"/>
    </xf>
    <xf numFmtId="4" fontId="13" fillId="0" borderId="0" xfId="0" applyNumberFormat="1" applyFont="1"/>
    <xf numFmtId="4" fontId="14" fillId="0" borderId="0" xfId="0" applyNumberFormat="1" applyFont="1"/>
    <xf numFmtId="10" fontId="13" fillId="0" borderId="0" xfId="0" applyNumberFormat="1" applyFont="1"/>
    <xf numFmtId="4" fontId="13" fillId="0" borderId="0" xfId="0" applyNumberFormat="1" applyFont="1" applyAlignment="1">
      <alignment vertical="center"/>
    </xf>
    <xf numFmtId="0" fontId="13" fillId="0" borderId="0" xfId="0" applyFont="1" applyAlignment="1">
      <alignment vertical="center"/>
    </xf>
    <xf numFmtId="0" fontId="13" fillId="2" borderId="0" xfId="0" applyFont="1" applyFill="1" applyAlignment="1">
      <alignment horizontal="center"/>
    </xf>
    <xf numFmtId="0" fontId="13" fillId="2" borderId="0" xfId="0" applyFont="1" applyFill="1" applyAlignment="1">
      <alignment horizontal="left" indent="1"/>
    </xf>
    <xf numFmtId="0" fontId="13" fillId="2" borderId="0" xfId="0" applyFont="1" applyFill="1"/>
    <xf numFmtId="0" fontId="15" fillId="2" borderId="0" xfId="0" applyFont="1" applyFill="1" applyAlignment="1">
      <alignment horizontal="left" indent="1"/>
    </xf>
    <xf numFmtId="4" fontId="12" fillId="2" borderId="0" xfId="0" applyNumberFormat="1" applyFont="1" applyFill="1" applyAlignment="1">
      <alignment horizontal="center"/>
    </xf>
    <xf numFmtId="3" fontId="13" fillId="2" borderId="0" xfId="0" applyNumberFormat="1" applyFont="1" applyFill="1" applyAlignment="1">
      <alignment horizontal="center"/>
    </xf>
    <xf numFmtId="4" fontId="13" fillId="2" borderId="0" xfId="0" applyNumberFormat="1" applyFont="1" applyFill="1" applyAlignment="1">
      <alignment horizontal="center" vertical="center"/>
    </xf>
    <xf numFmtId="4" fontId="13" fillId="0" borderId="0" xfId="0" applyNumberFormat="1" applyFont="1" applyAlignment="1">
      <alignment horizontal="center" vertical="center"/>
    </xf>
    <xf numFmtId="166" fontId="13" fillId="2" borderId="0" xfId="0" applyNumberFormat="1" applyFont="1" applyFill="1" applyAlignment="1">
      <alignment horizontal="center" vertical="center"/>
    </xf>
    <xf numFmtId="166" fontId="13" fillId="0" borderId="0" xfId="0" applyNumberFormat="1" applyFont="1" applyAlignment="1">
      <alignment horizontal="center" vertical="center"/>
    </xf>
    <xf numFmtId="165" fontId="13" fillId="2" borderId="0" xfId="4" applyFont="1" applyFill="1" applyBorder="1" applyAlignment="1">
      <alignment horizontal="right" vertical="center"/>
    </xf>
    <xf numFmtId="165" fontId="13" fillId="0" borderId="0" xfId="4" applyFont="1" applyFill="1" applyBorder="1" applyAlignment="1">
      <alignment horizontal="right" vertical="center"/>
    </xf>
    <xf numFmtId="165" fontId="13" fillId="0" borderId="0" xfId="4" applyFont="1" applyFill="1" applyAlignment="1">
      <alignment horizontal="right" vertical="center"/>
    </xf>
    <xf numFmtId="10" fontId="13" fillId="0" borderId="0" xfId="0" applyNumberFormat="1" applyFont="1" applyAlignment="1">
      <alignment vertical="center"/>
    </xf>
    <xf numFmtId="0" fontId="9" fillId="0" borderId="35" xfId="0" applyFont="1" applyBorder="1" applyAlignment="1">
      <alignment horizontal="left"/>
    </xf>
    <xf numFmtId="0" fontId="9" fillId="0" borderId="36" xfId="0" applyFont="1" applyBorder="1" applyAlignment="1">
      <alignment horizontal="left"/>
    </xf>
    <xf numFmtId="0" fontId="9" fillId="0" borderId="37" xfId="0" applyFont="1" applyBorder="1" applyAlignment="1">
      <alignment horizontal="left"/>
    </xf>
    <xf numFmtId="0" fontId="8" fillId="4" borderId="3" xfId="0"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166" fontId="8" fillId="4" borderId="3" xfId="0" applyNumberFormat="1" applyFont="1" applyFill="1" applyBorder="1" applyAlignment="1">
      <alignment horizontal="center" vertical="center" wrapText="1"/>
    </xf>
    <xf numFmtId="165" fontId="8" fillId="4" borderId="3" xfId="4" applyFont="1" applyFill="1" applyBorder="1" applyAlignment="1">
      <alignment horizontal="center" vertical="center" wrapText="1"/>
    </xf>
    <xf numFmtId="0" fontId="9" fillId="0" borderId="15" xfId="0" applyFont="1" applyBorder="1" applyAlignment="1">
      <alignment horizontal="center" vertical="center"/>
    </xf>
    <xf numFmtId="0" fontId="8" fillId="0" borderId="6" xfId="0" applyFont="1" applyBorder="1" applyAlignment="1">
      <alignment horizontal="center" vertical="center"/>
    </xf>
    <xf numFmtId="4" fontId="8" fillId="0" borderId="6" xfId="0" applyNumberFormat="1" applyFont="1" applyBorder="1" applyAlignment="1">
      <alignment horizontal="center" vertical="center"/>
    </xf>
    <xf numFmtId="166" fontId="9" fillId="0" borderId="6" xfId="0" applyNumberFormat="1" applyFont="1" applyBorder="1" applyAlignment="1">
      <alignment horizontal="center" vertical="center"/>
    </xf>
    <xf numFmtId="165" fontId="8" fillId="0" borderId="6" xfId="4" applyFont="1" applyFill="1" applyBorder="1" applyAlignment="1">
      <alignment horizontal="right" vertical="center"/>
    </xf>
    <xf numFmtId="0" fontId="9" fillId="2" borderId="4" xfId="0" applyFont="1" applyFill="1" applyBorder="1" applyAlignment="1">
      <alignment horizontal="center"/>
    </xf>
    <xf numFmtId="4" fontId="9" fillId="2" borderId="4" xfId="0" applyNumberFormat="1" applyFont="1" applyFill="1" applyBorder="1" applyAlignment="1">
      <alignment horizontal="center"/>
    </xf>
    <xf numFmtId="4" fontId="9" fillId="2" borderId="4" xfId="0" applyNumberFormat="1" applyFont="1" applyFill="1" applyBorder="1" applyAlignment="1">
      <alignment horizontal="center" vertical="center"/>
    </xf>
    <xf numFmtId="166" fontId="9" fillId="2" borderId="4" xfId="0" applyNumberFormat="1" applyFont="1" applyFill="1" applyBorder="1" applyAlignment="1">
      <alignment horizontal="center" vertical="center"/>
    </xf>
    <xf numFmtId="165" fontId="9" fillId="2" borderId="4" xfId="4" applyFont="1" applyFill="1" applyBorder="1" applyAlignment="1">
      <alignment horizontal="right" vertical="center"/>
    </xf>
    <xf numFmtId="4" fontId="9" fillId="2" borderId="12" xfId="0" applyNumberFormat="1" applyFont="1" applyFill="1" applyBorder="1" applyAlignment="1">
      <alignment horizontal="center"/>
    </xf>
    <xf numFmtId="0" fontId="9" fillId="0" borderId="4" xfId="0" applyFont="1" applyBorder="1" applyAlignment="1">
      <alignment horizontal="center"/>
    </xf>
    <xf numFmtId="0" fontId="8" fillId="2" borderId="12" xfId="0" applyFont="1" applyFill="1" applyBorder="1"/>
    <xf numFmtId="4" fontId="8" fillId="2" borderId="12" xfId="0" applyNumberFormat="1" applyFont="1" applyFill="1" applyBorder="1" applyAlignment="1">
      <alignment vertical="center"/>
    </xf>
    <xf numFmtId="166" fontId="8" fillId="2" borderId="4" xfId="0" applyNumberFormat="1" applyFont="1" applyFill="1" applyBorder="1" applyAlignment="1">
      <alignment vertical="center"/>
    </xf>
    <xf numFmtId="0" fontId="8" fillId="2" borderId="4" xfId="0" applyFont="1" applyFill="1" applyBorder="1" applyAlignment="1">
      <alignment vertical="center"/>
    </xf>
    <xf numFmtId="0" fontId="9" fillId="0" borderId="24" xfId="0" applyFont="1" applyBorder="1" applyAlignment="1">
      <alignment horizontal="center"/>
    </xf>
    <xf numFmtId="0" fontId="8" fillId="2" borderId="24" xfId="0" applyFont="1" applyFill="1" applyBorder="1"/>
    <xf numFmtId="4" fontId="8" fillId="2" borderId="24" xfId="0" applyNumberFormat="1" applyFont="1" applyFill="1" applyBorder="1" applyAlignment="1">
      <alignment vertical="center"/>
    </xf>
    <xf numFmtId="166" fontId="8" fillId="2" borderId="24" xfId="0" applyNumberFormat="1" applyFont="1" applyFill="1" applyBorder="1" applyAlignment="1">
      <alignment vertical="center"/>
    </xf>
    <xf numFmtId="0" fontId="8" fillId="2" borderId="24" xfId="0" applyFont="1" applyFill="1" applyBorder="1" applyAlignment="1">
      <alignment vertical="center"/>
    </xf>
    <xf numFmtId="0" fontId="9" fillId="0" borderId="17" xfId="0" applyFont="1" applyBorder="1" applyAlignment="1">
      <alignment horizontal="center" vertical="center"/>
    </xf>
    <xf numFmtId="4" fontId="9" fillId="0" borderId="17" xfId="0" applyNumberFormat="1" applyFont="1" applyBorder="1" applyAlignment="1">
      <alignment horizontal="center" vertical="center"/>
    </xf>
    <xf numFmtId="164" fontId="9" fillId="0" borderId="17" xfId="36" applyFont="1" applyBorder="1" applyAlignment="1">
      <alignment horizontal="center" vertical="center"/>
    </xf>
    <xf numFmtId="164" fontId="9" fillId="0" borderId="17" xfId="36" applyFont="1" applyFill="1" applyBorder="1" applyAlignment="1">
      <alignment horizontal="right" vertical="center"/>
    </xf>
    <xf numFmtId="0" fontId="9" fillId="2" borderId="41" xfId="0" applyFont="1" applyFill="1" applyBorder="1" applyAlignment="1">
      <alignment horizontal="center"/>
    </xf>
    <xf numFmtId="4" fontId="9" fillId="0" borderId="41" xfId="0" applyNumberFormat="1" applyFont="1" applyBorder="1" applyAlignment="1">
      <alignment horizontal="center"/>
    </xf>
    <xf numFmtId="4" fontId="9" fillId="0" borderId="41" xfId="0" applyNumberFormat="1" applyFont="1" applyBorder="1" applyAlignment="1">
      <alignment horizontal="center" vertical="center"/>
    </xf>
    <xf numFmtId="166" fontId="9" fillId="0" borderId="41" xfId="0" applyNumberFormat="1" applyFont="1" applyBorder="1" applyAlignment="1">
      <alignment horizontal="center" vertical="center"/>
    </xf>
    <xf numFmtId="165" fontId="8" fillId="0" borderId="41" xfId="4" applyFont="1" applyFill="1" applyBorder="1" applyAlignment="1">
      <alignment horizontal="center" vertical="center"/>
    </xf>
    <xf numFmtId="0" fontId="9" fillId="2" borderId="18" xfId="0" applyFont="1" applyFill="1" applyBorder="1" applyAlignment="1">
      <alignment horizontal="center"/>
    </xf>
    <xf numFmtId="4" fontId="9" fillId="2" borderId="17" xfId="0" applyNumberFormat="1" applyFont="1" applyFill="1" applyBorder="1" applyAlignment="1">
      <alignment horizontal="center"/>
    </xf>
    <xf numFmtId="4" fontId="9" fillId="2" borderId="17" xfId="0" applyNumberFormat="1" applyFont="1" applyFill="1" applyBorder="1" applyAlignment="1">
      <alignment horizontal="center" vertical="center"/>
    </xf>
    <xf numFmtId="166" fontId="9" fillId="2" borderId="17" xfId="0" applyNumberFormat="1" applyFont="1" applyFill="1" applyBorder="1" applyAlignment="1">
      <alignment horizontal="center" vertical="center"/>
    </xf>
    <xf numFmtId="165" fontId="9" fillId="2" borderId="17" xfId="4" applyFont="1" applyFill="1" applyBorder="1" applyAlignment="1">
      <alignment horizontal="right" vertical="center"/>
    </xf>
    <xf numFmtId="0" fontId="8" fillId="2" borderId="24" xfId="0" applyFont="1" applyFill="1" applyBorder="1" applyAlignment="1">
      <alignment horizontal="center"/>
    </xf>
    <xf numFmtId="4" fontId="9" fillId="2" borderId="24" xfId="0" applyNumberFormat="1" applyFont="1" applyFill="1" applyBorder="1" applyAlignment="1">
      <alignment horizontal="center"/>
    </xf>
    <xf numFmtId="4" fontId="9" fillId="2" borderId="24" xfId="0" applyNumberFormat="1" applyFont="1" applyFill="1" applyBorder="1" applyAlignment="1">
      <alignment horizontal="center" vertical="center"/>
    </xf>
    <xf numFmtId="166" fontId="9" fillId="2" borderId="24" xfId="0" applyNumberFormat="1" applyFont="1" applyFill="1" applyBorder="1" applyAlignment="1">
      <alignment horizontal="center" vertical="center"/>
    </xf>
    <xf numFmtId="165" fontId="9" fillId="2" borderId="24" xfId="4" applyFont="1" applyFill="1" applyBorder="1" applyAlignment="1">
      <alignment horizontal="right" vertical="center"/>
    </xf>
    <xf numFmtId="0" fontId="9" fillId="2" borderId="24" xfId="0" applyFont="1" applyFill="1" applyBorder="1" applyAlignment="1">
      <alignment horizontal="center"/>
    </xf>
    <xf numFmtId="0" fontId="17" fillId="2" borderId="18" xfId="0" applyFont="1" applyFill="1" applyBorder="1" applyAlignment="1">
      <alignment horizontal="left"/>
    </xf>
    <xf numFmtId="0" fontId="17" fillId="2" borderId="19" xfId="0" applyFont="1" applyFill="1" applyBorder="1" applyAlignment="1">
      <alignment horizontal="left"/>
    </xf>
    <xf numFmtId="0" fontId="17" fillId="2" borderId="20" xfId="0" applyFont="1" applyFill="1" applyBorder="1" applyAlignment="1">
      <alignment horizontal="left"/>
    </xf>
    <xf numFmtId="166" fontId="9" fillId="2" borderId="20" xfId="0" applyNumberFormat="1" applyFont="1" applyFill="1" applyBorder="1" applyAlignment="1">
      <alignment horizontal="center" vertical="center"/>
    </xf>
    <xf numFmtId="0" fontId="8" fillId="0" borderId="17" xfId="0" applyFont="1" applyBorder="1" applyAlignment="1">
      <alignment vertical="center"/>
    </xf>
    <xf numFmtId="4" fontId="8" fillId="0" borderId="17" xfId="0" applyNumberFormat="1" applyFont="1" applyBorder="1" applyAlignment="1">
      <alignment vertical="center"/>
    </xf>
    <xf numFmtId="166" fontId="8" fillId="0" borderId="23" xfId="0" applyNumberFormat="1" applyFont="1" applyBorder="1" applyAlignment="1">
      <alignment vertical="center"/>
    </xf>
    <xf numFmtId="0" fontId="8" fillId="0" borderId="24" xfId="0" applyFont="1" applyBorder="1" applyAlignment="1">
      <alignment vertical="center"/>
    </xf>
    <xf numFmtId="4" fontId="9" fillId="0" borderId="12" xfId="0" applyNumberFormat="1" applyFont="1" applyBorder="1" applyAlignment="1">
      <alignment horizontal="center" vertical="center"/>
    </xf>
    <xf numFmtId="4" fontId="9" fillId="0" borderId="24" xfId="0" applyNumberFormat="1" applyFont="1" applyBorder="1" applyAlignment="1">
      <alignment horizontal="center" vertical="center"/>
    </xf>
    <xf numFmtId="164" fontId="9" fillId="0" borderId="12" xfId="36" applyFont="1" applyBorder="1" applyAlignment="1">
      <alignment horizontal="center" vertical="center"/>
    </xf>
    <xf numFmtId="0" fontId="8" fillId="0" borderId="23" xfId="0" applyFont="1" applyBorder="1" applyAlignment="1">
      <alignment vertical="center"/>
    </xf>
    <xf numFmtId="4" fontId="8" fillId="0" borderId="23" xfId="0" applyNumberFormat="1" applyFont="1" applyBorder="1" applyAlignment="1">
      <alignment vertical="center"/>
    </xf>
    <xf numFmtId="164" fontId="8" fillId="0" borderId="23" xfId="36" applyFont="1" applyBorder="1" applyAlignment="1">
      <alignment vertical="center"/>
    </xf>
    <xf numFmtId="0" fontId="9" fillId="0" borderId="27" xfId="0" applyFont="1" applyBorder="1" applyAlignment="1">
      <alignment horizontal="center" vertical="center"/>
    </xf>
    <xf numFmtId="0" fontId="9" fillId="0" borderId="17" xfId="0" applyFont="1" applyBorder="1" applyAlignment="1">
      <alignment horizontal="center"/>
    </xf>
    <xf numFmtId="0" fontId="8" fillId="0" borderId="33" xfId="0" applyFont="1" applyBorder="1"/>
    <xf numFmtId="4" fontId="8" fillId="0" borderId="33" xfId="0" applyNumberFormat="1" applyFont="1" applyBorder="1" applyAlignment="1">
      <alignment vertical="center"/>
    </xf>
    <xf numFmtId="164" fontId="8" fillId="0" borderId="33" xfId="36" applyFont="1" applyBorder="1" applyAlignment="1">
      <alignment vertical="center"/>
    </xf>
    <xf numFmtId="164" fontId="9" fillId="0" borderId="24" xfId="36" applyFont="1" applyFill="1" applyBorder="1" applyAlignment="1">
      <alignment horizontal="right" vertical="center"/>
    </xf>
    <xf numFmtId="4" fontId="9" fillId="0" borderId="23" xfId="0" applyNumberFormat="1" applyFont="1" applyBorder="1" applyAlignment="1">
      <alignment horizontal="center" vertical="center"/>
    </xf>
    <xf numFmtId="164" fontId="9" fillId="0" borderId="23" xfId="36" applyFont="1" applyBorder="1" applyAlignment="1">
      <alignment horizontal="center" vertical="center"/>
    </xf>
    <xf numFmtId="0" fontId="9" fillId="0" borderId="27" xfId="0" applyFont="1" applyBorder="1" applyAlignment="1">
      <alignment horizontal="center"/>
    </xf>
    <xf numFmtId="0" fontId="8" fillId="0" borderId="20" xfId="0" applyFont="1" applyBorder="1"/>
    <xf numFmtId="4" fontId="8" fillId="0" borderId="20" xfId="0" applyNumberFormat="1" applyFont="1" applyBorder="1" applyAlignment="1">
      <alignment vertical="center"/>
    </xf>
    <xf numFmtId="166" fontId="8" fillId="0" borderId="20" xfId="0" applyNumberFormat="1" applyFont="1" applyBorder="1" applyAlignment="1">
      <alignment vertical="center"/>
    </xf>
    <xf numFmtId="165" fontId="9" fillId="0" borderId="17" xfId="4" applyFont="1" applyFill="1" applyBorder="1" applyAlignment="1">
      <alignment horizontal="right" vertical="center"/>
    </xf>
    <xf numFmtId="4" fontId="9" fillId="0" borderId="20" xfId="0" applyNumberFormat="1" applyFont="1" applyBorder="1" applyAlignment="1">
      <alignment horizontal="center" vertical="center"/>
    </xf>
    <xf numFmtId="164" fontId="9" fillId="0" borderId="20" xfId="36" applyFont="1" applyBorder="1" applyAlignment="1">
      <alignment horizontal="center" vertical="center"/>
    </xf>
    <xf numFmtId="4" fontId="9" fillId="0" borderId="12" xfId="0" applyNumberFormat="1" applyFont="1" applyBorder="1" applyAlignment="1">
      <alignment horizontal="center"/>
    </xf>
    <xf numFmtId="0" fontId="8" fillId="0" borderId="17" xfId="0" applyFont="1" applyBorder="1"/>
    <xf numFmtId="164" fontId="8" fillId="0" borderId="20" xfId="36" applyFont="1" applyBorder="1" applyAlignment="1">
      <alignment vertical="center"/>
    </xf>
    <xf numFmtId="4" fontId="9" fillId="0" borderId="20" xfId="0" applyNumberFormat="1" applyFont="1" applyBorder="1" applyAlignment="1">
      <alignment horizontal="center"/>
    </xf>
    <xf numFmtId="0" fontId="9" fillId="0" borderId="8" xfId="0" applyFont="1" applyBorder="1" applyAlignment="1">
      <alignment horizontal="center"/>
    </xf>
    <xf numFmtId="0" fontId="8" fillId="0" borderId="26" xfId="0" applyFont="1" applyBorder="1"/>
    <xf numFmtId="0" fontId="8" fillId="0" borderId="22" xfId="0" applyFont="1" applyBorder="1"/>
    <xf numFmtId="0" fontId="8" fillId="0" borderId="23" xfId="0" applyFont="1" applyBorder="1"/>
    <xf numFmtId="0" fontId="9" fillId="0" borderId="4" xfId="0" applyFont="1" applyBorder="1" applyAlignment="1">
      <alignment horizontal="center" vertical="center"/>
    </xf>
    <xf numFmtId="4" fontId="9" fillId="0" borderId="24" xfId="0" applyNumberFormat="1" applyFont="1" applyBorder="1" applyAlignment="1">
      <alignment horizontal="center"/>
    </xf>
    <xf numFmtId="0" fontId="9" fillId="0" borderId="24" xfId="0" applyFont="1" applyBorder="1" applyAlignment="1">
      <alignment horizontal="center" vertical="center"/>
    </xf>
    <xf numFmtId="4" fontId="9" fillId="0" borderId="17" xfId="0" applyNumberFormat="1" applyFont="1" applyBorder="1" applyAlignment="1">
      <alignment horizontal="center"/>
    </xf>
    <xf numFmtId="166" fontId="9" fillId="0" borderId="17" xfId="0" applyNumberFormat="1" applyFont="1" applyBorder="1" applyAlignment="1">
      <alignment horizontal="center" vertical="center"/>
    </xf>
    <xf numFmtId="4" fontId="9" fillId="0" borderId="4" xfId="0" applyNumberFormat="1" applyFont="1" applyBorder="1" applyAlignment="1">
      <alignment horizontal="center" vertical="center"/>
    </xf>
    <xf numFmtId="164" fontId="9" fillId="0" borderId="24" xfId="36" applyFont="1" applyBorder="1" applyAlignment="1">
      <alignment horizontal="center" vertical="center"/>
    </xf>
    <xf numFmtId="164" fontId="9" fillId="0" borderId="4" xfId="36" applyFont="1" applyBorder="1" applyAlignment="1">
      <alignment horizontal="center" vertical="center"/>
    </xf>
    <xf numFmtId="4" fontId="8" fillId="0" borderId="23" xfId="0" applyNumberFormat="1" applyFont="1" applyBorder="1" applyAlignment="1">
      <alignment horizontal="center"/>
    </xf>
    <xf numFmtId="4" fontId="8" fillId="0" borderId="17" xfId="0" applyNumberFormat="1" applyFont="1" applyBorder="1" applyAlignment="1">
      <alignment horizontal="center" vertical="center"/>
    </xf>
    <xf numFmtId="4" fontId="8" fillId="0" borderId="17" xfId="0" applyNumberFormat="1" applyFont="1" applyBorder="1" applyAlignment="1">
      <alignment horizontal="center"/>
    </xf>
    <xf numFmtId="4" fontId="9" fillId="0" borderId="25" xfId="0" applyNumberFormat="1" applyFont="1" applyBorder="1" applyAlignment="1">
      <alignment horizontal="center"/>
    </xf>
    <xf numFmtId="164" fontId="9" fillId="0" borderId="22" xfId="36" applyFont="1" applyBorder="1" applyAlignment="1">
      <alignment horizontal="center" vertical="center"/>
    </xf>
    <xf numFmtId="0" fontId="9" fillId="0" borderId="5" xfId="0" applyFont="1" applyBorder="1" applyAlignment="1">
      <alignment horizontal="center"/>
    </xf>
    <xf numFmtId="4" fontId="9" fillId="0" borderId="28" xfId="0" applyNumberFormat="1" applyFont="1" applyBorder="1" applyAlignment="1">
      <alignment horizontal="center"/>
    </xf>
    <xf numFmtId="4" fontId="9" fillId="0" borderId="31" xfId="0" applyNumberFormat="1" applyFont="1" applyBorder="1" applyAlignment="1">
      <alignment horizontal="center" vertical="center"/>
    </xf>
    <xf numFmtId="164" fontId="9" fillId="0" borderId="28" xfId="36" applyFont="1" applyBorder="1" applyAlignment="1">
      <alignment horizontal="center" vertical="center"/>
    </xf>
    <xf numFmtId="164" fontId="9" fillId="0" borderId="28" xfId="36" applyFont="1" applyFill="1" applyBorder="1" applyAlignment="1">
      <alignment horizontal="right" vertical="center"/>
    </xf>
    <xf numFmtId="0" fontId="9" fillId="0" borderId="44" xfId="0" applyFont="1" applyBorder="1"/>
    <xf numFmtId="4" fontId="9" fillId="0" borderId="0" xfId="0" applyNumberFormat="1" applyFont="1" applyAlignment="1">
      <alignment vertical="center"/>
    </xf>
    <xf numFmtId="166" fontId="9" fillId="0" borderId="41" xfId="0" applyNumberFormat="1" applyFont="1" applyBorder="1" applyAlignment="1">
      <alignment vertical="center"/>
    </xf>
    <xf numFmtId="0" fontId="9" fillId="0" borderId="4" xfId="0" applyFont="1" applyBorder="1" applyAlignment="1">
      <alignment vertical="center"/>
    </xf>
    <xf numFmtId="4" fontId="9" fillId="0" borderId="33" xfId="0" applyNumberFormat="1" applyFont="1" applyBorder="1" applyAlignment="1">
      <alignment horizontal="center" vertical="center"/>
    </xf>
    <xf numFmtId="166" fontId="9" fillId="0" borderId="4" xfId="0" applyNumberFormat="1" applyFont="1" applyBorder="1" applyAlignment="1">
      <alignment horizontal="center" vertical="center"/>
    </xf>
    <xf numFmtId="165" fontId="9" fillId="0" borderId="27" xfId="4" applyFont="1" applyFill="1" applyBorder="1" applyAlignment="1">
      <alignment horizontal="right" vertical="center"/>
    </xf>
    <xf numFmtId="0" fontId="8" fillId="0" borderId="17" xfId="0" applyFont="1" applyBorder="1" applyAlignment="1">
      <alignment horizontal="center"/>
    </xf>
    <xf numFmtId="166" fontId="9" fillId="0" borderId="24" xfId="0" applyNumberFormat="1" applyFont="1" applyBorder="1" applyAlignment="1">
      <alignment horizontal="center" vertical="center"/>
    </xf>
    <xf numFmtId="165" fontId="9" fillId="0" borderId="24" xfId="4" applyFont="1" applyFill="1" applyBorder="1" applyAlignment="1">
      <alignment horizontal="right" vertical="center"/>
    </xf>
    <xf numFmtId="4" fontId="9" fillId="0" borderId="4" xfId="0" applyNumberFormat="1" applyFont="1" applyBorder="1" applyAlignment="1">
      <alignment horizontal="center"/>
    </xf>
    <xf numFmtId="164" fontId="9" fillId="0" borderId="4" xfId="36" applyFont="1" applyFill="1" applyBorder="1" applyAlignment="1">
      <alignment horizontal="right" vertical="center"/>
    </xf>
    <xf numFmtId="0" fontId="9" fillId="0" borderId="34" xfId="0" applyFont="1" applyBorder="1"/>
    <xf numFmtId="4" fontId="9" fillId="0" borderId="17" xfId="0" applyNumberFormat="1" applyFont="1" applyBorder="1" applyAlignment="1">
      <alignment vertical="center"/>
    </xf>
    <xf numFmtId="164" fontId="9" fillId="0" borderId="32" xfId="36" applyFont="1" applyBorder="1" applyAlignment="1">
      <alignment vertical="center"/>
    </xf>
    <xf numFmtId="164" fontId="9" fillId="0" borderId="17" xfId="36" applyFont="1" applyBorder="1" applyAlignment="1">
      <alignment vertical="center"/>
    </xf>
    <xf numFmtId="4" fontId="9" fillId="0" borderId="23" xfId="0" applyNumberFormat="1" applyFont="1" applyBorder="1" applyAlignment="1">
      <alignment horizontal="center"/>
    </xf>
    <xf numFmtId="4" fontId="17" fillId="0" borderId="24" xfId="0" applyNumberFormat="1" applyFont="1" applyBorder="1" applyAlignment="1">
      <alignment horizontal="center"/>
    </xf>
    <xf numFmtId="4" fontId="17" fillId="0" borderId="24" xfId="0" applyNumberFormat="1" applyFont="1" applyBorder="1" applyAlignment="1">
      <alignment horizontal="center" vertical="center"/>
    </xf>
    <xf numFmtId="4" fontId="9" fillId="0" borderId="38" xfId="0" applyNumberFormat="1" applyFont="1" applyBorder="1" applyAlignment="1">
      <alignment horizontal="center"/>
    </xf>
    <xf numFmtId="4" fontId="9" fillId="0" borderId="38" xfId="0" applyNumberFormat="1" applyFont="1" applyBorder="1" applyAlignment="1">
      <alignment horizontal="center" vertical="center"/>
    </xf>
    <xf numFmtId="166" fontId="9" fillId="0" borderId="38" xfId="0" applyNumberFormat="1" applyFont="1" applyBorder="1" applyAlignment="1">
      <alignment horizontal="center" vertical="center"/>
    </xf>
    <xf numFmtId="164" fontId="8" fillId="3" borderId="46" xfId="36" applyFont="1" applyFill="1" applyBorder="1" applyAlignment="1">
      <alignment vertical="center"/>
    </xf>
    <xf numFmtId="0" fontId="8" fillId="0" borderId="24" xfId="0" applyFont="1" applyBorder="1" applyAlignment="1">
      <alignment horizontal="center"/>
    </xf>
    <xf numFmtId="4" fontId="9" fillId="0" borderId="5" xfId="0" applyNumberFormat="1" applyFont="1" applyBorder="1" applyAlignment="1">
      <alignment horizontal="center"/>
    </xf>
    <xf numFmtId="4" fontId="9" fillId="0" borderId="5" xfId="0" applyNumberFormat="1" applyFont="1" applyBorder="1" applyAlignment="1">
      <alignment horizontal="center" vertical="center"/>
    </xf>
    <xf numFmtId="164" fontId="9" fillId="0" borderId="5" xfId="36" applyFont="1" applyBorder="1" applyAlignment="1">
      <alignment horizontal="center" vertical="center"/>
    </xf>
    <xf numFmtId="164" fontId="9" fillId="0" borderId="5" xfId="36" applyFont="1" applyFill="1" applyBorder="1" applyAlignment="1">
      <alignment horizontal="right" vertical="center"/>
    </xf>
    <xf numFmtId="0" fontId="9" fillId="0" borderId="5" xfId="0" applyFont="1" applyBorder="1" applyAlignment="1">
      <alignment horizontal="center" vertical="center"/>
    </xf>
    <xf numFmtId="0" fontId="9" fillId="0" borderId="38" xfId="0" applyFont="1" applyBorder="1" applyAlignment="1">
      <alignment horizontal="center"/>
    </xf>
    <xf numFmtId="0" fontId="9" fillId="0" borderId="41" xfId="0" applyFont="1" applyBorder="1" applyAlignment="1">
      <alignment horizontal="center"/>
    </xf>
    <xf numFmtId="165" fontId="9" fillId="0" borderId="41" xfId="4" applyFont="1" applyFill="1" applyBorder="1" applyAlignment="1">
      <alignment horizontal="right" vertical="center"/>
    </xf>
    <xf numFmtId="0" fontId="8" fillId="0" borderId="27" xfId="0" applyFont="1" applyBorder="1" applyAlignment="1">
      <alignment horizontal="center"/>
    </xf>
    <xf numFmtId="165" fontId="9" fillId="0" borderId="4" xfId="4" applyFont="1" applyFill="1" applyBorder="1" applyAlignment="1">
      <alignment horizontal="right" vertical="center"/>
    </xf>
    <xf numFmtId="0" fontId="17" fillId="0" borderId="21" xfId="0" applyFont="1" applyBorder="1" applyAlignment="1">
      <alignment horizontal="left"/>
    </xf>
    <xf numFmtId="0" fontId="17" fillId="0" borderId="22" xfId="0" applyFont="1" applyBorder="1" applyAlignment="1">
      <alignment horizontal="left"/>
    </xf>
    <xf numFmtId="0" fontId="17" fillId="0" borderId="23" xfId="0" applyFont="1" applyBorder="1" applyAlignment="1">
      <alignment horizontal="left"/>
    </xf>
    <xf numFmtId="0" fontId="9" fillId="0" borderId="8" xfId="0" applyFont="1" applyBorder="1"/>
    <xf numFmtId="4" fontId="17" fillId="0" borderId="17" xfId="0" applyNumberFormat="1" applyFont="1" applyBorder="1" applyAlignment="1">
      <alignment horizontal="center"/>
    </xf>
    <xf numFmtId="4" fontId="17" fillId="0" borderId="17" xfId="0" applyNumberFormat="1" applyFont="1" applyBorder="1" applyAlignment="1">
      <alignment horizontal="center" vertical="center"/>
    </xf>
    <xf numFmtId="4" fontId="18" fillId="0" borderId="17" xfId="0" applyNumberFormat="1" applyFont="1" applyBorder="1" applyAlignment="1">
      <alignment horizontal="center" vertical="center"/>
    </xf>
    <xf numFmtId="165" fontId="9" fillId="0" borderId="24" xfId="4" applyFont="1" applyFill="1" applyBorder="1" applyAlignment="1">
      <alignment horizontal="center" vertical="center"/>
    </xf>
    <xf numFmtId="164" fontId="8" fillId="3" borderId="38" xfId="36" applyFont="1" applyFill="1" applyBorder="1" applyAlignment="1">
      <alignment horizontal="center" vertical="center"/>
    </xf>
    <xf numFmtId="0" fontId="17" fillId="0" borderId="0" xfId="0" applyFont="1" applyAlignment="1">
      <alignment horizontal="left" indent="1"/>
    </xf>
    <xf numFmtId="0" fontId="17" fillId="0" borderId="0" xfId="0" applyFont="1"/>
    <xf numFmtId="0" fontId="9" fillId="0" borderId="0" xfId="0" applyFont="1"/>
    <xf numFmtId="3" fontId="9" fillId="0" borderId="4" xfId="0" applyNumberFormat="1" applyFont="1" applyBorder="1" applyAlignment="1">
      <alignment horizontal="center"/>
    </xf>
    <xf numFmtId="4" fontId="17" fillId="0" borderId="4" xfId="0" applyNumberFormat="1" applyFont="1" applyBorder="1" applyAlignment="1">
      <alignment horizontal="center" vertical="center"/>
    </xf>
    <xf numFmtId="165" fontId="17" fillId="0" borderId="4" xfId="4" applyFont="1" applyFill="1" applyBorder="1" applyAlignment="1">
      <alignment horizontal="center" vertical="center"/>
    </xf>
    <xf numFmtId="0" fontId="17" fillId="0" borderId="0" xfId="0" applyFont="1" applyAlignment="1">
      <alignment horizontal="center"/>
    </xf>
    <xf numFmtId="0" fontId="9" fillId="0" borderId="0" xfId="0" applyFont="1" applyAlignment="1">
      <alignment horizontal="center"/>
    </xf>
    <xf numFmtId="4" fontId="9" fillId="0" borderId="4" xfId="13" quotePrefix="1" applyNumberFormat="1" applyFont="1" applyFill="1" applyBorder="1" applyAlignment="1">
      <alignment horizontal="center" vertical="center"/>
    </xf>
    <xf numFmtId="166" fontId="18" fillId="0" borderId="4" xfId="0" applyNumberFormat="1" applyFont="1" applyBorder="1" applyAlignment="1">
      <alignment horizontal="center" vertical="center"/>
    </xf>
    <xf numFmtId="165" fontId="8" fillId="0" borderId="7" xfId="4" applyFont="1" applyFill="1" applyBorder="1" applyAlignment="1">
      <alignment horizontal="right"/>
    </xf>
    <xf numFmtId="0" fontId="9" fillId="2" borderId="0" xfId="0" applyFont="1" applyFill="1" applyAlignment="1">
      <alignment horizontal="left" indent="1"/>
    </xf>
    <xf numFmtId="0" fontId="9" fillId="2" borderId="0" xfId="0" applyFont="1" applyFill="1"/>
    <xf numFmtId="165" fontId="8" fillId="0" borderId="7" xfId="4" applyFont="1" applyFill="1" applyBorder="1" applyAlignment="1">
      <alignment horizontal="right" vertical="center"/>
    </xf>
    <xf numFmtId="0" fontId="9" fillId="2" borderId="0" xfId="0" applyFont="1" applyFill="1" applyAlignment="1">
      <alignment horizontal="center"/>
    </xf>
    <xf numFmtId="4" fontId="8" fillId="2" borderId="0" xfId="0" applyNumberFormat="1" applyFont="1" applyFill="1" applyAlignment="1">
      <alignment horizontal="center"/>
    </xf>
    <xf numFmtId="4" fontId="9" fillId="2" borderId="0" xfId="0" applyNumberFormat="1" applyFont="1" applyFill="1" applyAlignment="1">
      <alignment horizontal="center" vertical="center"/>
    </xf>
    <xf numFmtId="166" fontId="9" fillId="2" borderId="0" xfId="0" applyNumberFormat="1" applyFont="1" applyFill="1" applyAlignment="1">
      <alignment horizontal="center" vertical="center"/>
    </xf>
    <xf numFmtId="165" fontId="9" fillId="2" borderId="0" xfId="4" applyFont="1" applyFill="1" applyBorder="1" applyAlignment="1">
      <alignment horizontal="right" vertical="center"/>
    </xf>
    <xf numFmtId="0" fontId="9" fillId="5" borderId="4" xfId="0" applyFont="1" applyFill="1" applyBorder="1" applyAlignment="1">
      <alignment horizontal="center"/>
    </xf>
    <xf numFmtId="4" fontId="9" fillId="5" borderId="12" xfId="0" applyNumberFormat="1" applyFont="1" applyFill="1" applyBorder="1" applyAlignment="1">
      <alignment horizontal="center"/>
    </xf>
    <xf numFmtId="4" fontId="9" fillId="5" borderId="4" xfId="0" applyNumberFormat="1" applyFont="1" applyFill="1" applyBorder="1" applyAlignment="1">
      <alignment horizontal="center" vertical="center"/>
    </xf>
    <xf numFmtId="166" fontId="9" fillId="5" borderId="12" xfId="0" applyNumberFormat="1" applyFont="1" applyFill="1" applyBorder="1" applyAlignment="1">
      <alignment horizontal="center" vertical="center"/>
    </xf>
    <xf numFmtId="165" fontId="9" fillId="5" borderId="4" xfId="4" applyFont="1" applyFill="1" applyBorder="1" applyAlignment="1">
      <alignment horizontal="right" vertical="center"/>
    </xf>
    <xf numFmtId="166" fontId="9" fillId="5" borderId="4" xfId="0" applyNumberFormat="1" applyFont="1" applyFill="1" applyBorder="1" applyAlignment="1">
      <alignment horizontal="center" vertical="center"/>
    </xf>
    <xf numFmtId="0" fontId="12" fillId="0" borderId="0" xfId="19" applyFont="1" applyAlignment="1">
      <alignment horizontal="center" vertical="center" wrapText="1"/>
    </xf>
    <xf numFmtId="0" fontId="8" fillId="4" borderId="3" xfId="19" applyFont="1" applyFill="1" applyBorder="1" applyAlignment="1">
      <alignment horizontal="center" vertical="center" wrapText="1"/>
    </xf>
    <xf numFmtId="4" fontId="8" fillId="4" borderId="3" xfId="19" applyNumberFormat="1" applyFont="1" applyFill="1" applyBorder="1" applyAlignment="1">
      <alignment horizontal="center" vertical="center" wrapText="1"/>
    </xf>
    <xf numFmtId="166" fontId="8" fillId="4" borderId="3" xfId="19" applyNumberFormat="1" applyFont="1" applyFill="1" applyBorder="1" applyAlignment="1">
      <alignment horizontal="center" vertical="center" wrapText="1"/>
    </xf>
    <xf numFmtId="4" fontId="12" fillId="0" borderId="0" xfId="19" applyNumberFormat="1" applyFont="1" applyAlignment="1">
      <alignment horizontal="center" vertical="center"/>
    </xf>
    <xf numFmtId="0" fontId="12" fillId="0" borderId="0" xfId="19" applyFont="1" applyAlignment="1">
      <alignment horizontal="center" vertical="center"/>
    </xf>
    <xf numFmtId="0" fontId="9" fillId="0" borderId="15" xfId="19" applyFont="1" applyBorder="1" applyAlignment="1">
      <alignment horizontal="center" vertical="center"/>
    </xf>
    <xf numFmtId="0" fontId="8" fillId="0" borderId="6" xfId="19" applyFont="1" applyBorder="1" applyAlignment="1">
      <alignment horizontal="center" vertical="center"/>
    </xf>
    <xf numFmtId="4" fontId="8" fillId="0" borderId="6" xfId="19" applyNumberFormat="1" applyFont="1" applyBorder="1" applyAlignment="1">
      <alignment horizontal="center" vertical="center"/>
    </xf>
    <xf numFmtId="166" fontId="9" fillId="0" borderId="6" xfId="19" applyNumberFormat="1" applyFont="1" applyBorder="1" applyAlignment="1">
      <alignment horizontal="center" vertical="center"/>
    </xf>
    <xf numFmtId="4" fontId="13" fillId="0" borderId="0" xfId="19" applyNumberFormat="1" applyFont="1"/>
    <xf numFmtId="0" fontId="13" fillId="0" borderId="0" xfId="19" applyFont="1"/>
    <xf numFmtId="0" fontId="9" fillId="2" borderId="4" xfId="19" applyFont="1" applyFill="1" applyBorder="1" applyAlignment="1">
      <alignment horizontal="center"/>
    </xf>
    <xf numFmtId="4" fontId="9" fillId="2" borderId="4" xfId="19" applyNumberFormat="1" applyFont="1" applyFill="1" applyBorder="1" applyAlignment="1">
      <alignment horizontal="center"/>
    </xf>
    <xf numFmtId="4" fontId="9" fillId="2" borderId="4" xfId="19" applyNumberFormat="1" applyFont="1" applyFill="1" applyBorder="1" applyAlignment="1">
      <alignment horizontal="center" vertical="center"/>
    </xf>
    <xf numFmtId="166" fontId="9" fillId="2" borderId="4" xfId="19" applyNumberFormat="1" applyFont="1" applyFill="1" applyBorder="1" applyAlignment="1">
      <alignment horizontal="center" vertical="center"/>
    </xf>
    <xf numFmtId="4" fontId="9" fillId="5" borderId="12" xfId="19" applyNumberFormat="1" applyFont="1" applyFill="1" applyBorder="1" applyAlignment="1">
      <alignment horizontal="center"/>
    </xf>
    <xf numFmtId="4" fontId="9" fillId="5" borderId="4" xfId="19" applyNumberFormat="1" applyFont="1" applyFill="1" applyBorder="1" applyAlignment="1">
      <alignment horizontal="center" vertical="center"/>
    </xf>
    <xf numFmtId="166" fontId="9" fillId="5" borderId="12" xfId="19" applyNumberFormat="1" applyFont="1" applyFill="1" applyBorder="1" applyAlignment="1">
      <alignment horizontal="center" vertical="center"/>
    </xf>
    <xf numFmtId="4" fontId="9" fillId="2" borderId="12" xfId="19" applyNumberFormat="1" applyFont="1" applyFill="1" applyBorder="1" applyAlignment="1">
      <alignment horizontal="center"/>
    </xf>
    <xf numFmtId="166" fontId="9" fillId="5" borderId="4" xfId="19" applyNumberFormat="1" applyFont="1" applyFill="1" applyBorder="1" applyAlignment="1">
      <alignment horizontal="center" vertical="center"/>
    </xf>
    <xf numFmtId="0" fontId="9" fillId="0" borderId="4" xfId="19" applyFont="1" applyBorder="1" applyAlignment="1">
      <alignment horizontal="center"/>
    </xf>
    <xf numFmtId="0" fontId="8" fillId="2" borderId="12" xfId="19" applyFont="1" applyFill="1" applyBorder="1"/>
    <xf numFmtId="4" fontId="8" fillId="2" borderId="12" xfId="19" applyNumberFormat="1" applyFont="1" applyFill="1" applyBorder="1" applyAlignment="1">
      <alignment vertical="center"/>
    </xf>
    <xf numFmtId="166" fontId="8" fillId="2" borderId="4" xfId="19" applyNumberFormat="1" applyFont="1" applyFill="1" applyBorder="1" applyAlignment="1">
      <alignment vertical="center"/>
    </xf>
    <xf numFmtId="0" fontId="8" fillId="2" borderId="4" xfId="19" applyFont="1" applyFill="1" applyBorder="1" applyAlignment="1">
      <alignment vertical="center"/>
    </xf>
    <xf numFmtId="0" fontId="9" fillId="0" borderId="24" xfId="19" applyFont="1" applyBorder="1" applyAlignment="1">
      <alignment horizontal="center"/>
    </xf>
    <xf numFmtId="0" fontId="8" fillId="2" borderId="24" xfId="19" applyFont="1" applyFill="1" applyBorder="1"/>
    <xf numFmtId="4" fontId="8" fillId="2" borderId="24" xfId="19" applyNumberFormat="1" applyFont="1" applyFill="1" applyBorder="1" applyAlignment="1">
      <alignment vertical="center"/>
    </xf>
    <xf numFmtId="166" fontId="8" fillId="2" borderId="24" xfId="19" applyNumberFormat="1" applyFont="1" applyFill="1" applyBorder="1" applyAlignment="1">
      <alignment vertical="center"/>
    </xf>
    <xf numFmtId="0" fontId="8" fillId="2" borderId="24" xfId="19" applyFont="1" applyFill="1" applyBorder="1" applyAlignment="1">
      <alignment vertical="center"/>
    </xf>
    <xf numFmtId="0" fontId="9" fillId="0" borderId="17" xfId="19" applyFont="1" applyBorder="1" applyAlignment="1">
      <alignment horizontal="center" vertical="center"/>
    </xf>
    <xf numFmtId="4" fontId="9" fillId="0" borderId="17" xfId="19" applyNumberFormat="1" applyFont="1" applyBorder="1" applyAlignment="1">
      <alignment horizontal="center" vertical="center"/>
    </xf>
    <xf numFmtId="164" fontId="9" fillId="0" borderId="17" xfId="37" applyFont="1" applyBorder="1" applyAlignment="1">
      <alignment horizontal="center" vertical="center"/>
    </xf>
    <xf numFmtId="164" fontId="9" fillId="0" borderId="17" xfId="37" applyFont="1" applyFill="1" applyBorder="1" applyAlignment="1">
      <alignment horizontal="right" vertical="center"/>
    </xf>
    <xf numFmtId="0" fontId="9" fillId="2" borderId="41" xfId="19" applyFont="1" applyFill="1" applyBorder="1" applyAlignment="1">
      <alignment horizontal="center"/>
    </xf>
    <xf numFmtId="4" fontId="9" fillId="0" borderId="41" xfId="19" applyNumberFormat="1" applyFont="1" applyBorder="1" applyAlignment="1">
      <alignment horizontal="center"/>
    </xf>
    <xf numFmtId="4" fontId="9" fillId="0" borderId="41" xfId="19" applyNumberFormat="1" applyFont="1" applyBorder="1" applyAlignment="1">
      <alignment horizontal="center" vertical="center"/>
    </xf>
    <xf numFmtId="166" fontId="9" fillId="0" borderId="41" xfId="19" applyNumberFormat="1" applyFont="1" applyBorder="1" applyAlignment="1">
      <alignment horizontal="center" vertical="center"/>
    </xf>
    <xf numFmtId="0" fontId="9" fillId="2" borderId="18" xfId="19" applyFont="1" applyFill="1" applyBorder="1" applyAlignment="1">
      <alignment horizontal="center"/>
    </xf>
    <xf numFmtId="4" fontId="9" fillId="2" borderId="17" xfId="19" applyNumberFormat="1" applyFont="1" applyFill="1" applyBorder="1" applyAlignment="1">
      <alignment horizontal="center"/>
    </xf>
    <xf numFmtId="4" fontId="9" fillId="2" borderId="17" xfId="19" applyNumberFormat="1" applyFont="1" applyFill="1" applyBorder="1" applyAlignment="1">
      <alignment horizontal="center" vertical="center"/>
    </xf>
    <xf numFmtId="166" fontId="9" fillId="2" borderId="17" xfId="19" applyNumberFormat="1" applyFont="1" applyFill="1" applyBorder="1" applyAlignment="1">
      <alignment horizontal="center" vertical="center"/>
    </xf>
    <xf numFmtId="0" fontId="8" fillId="2" borderId="24" xfId="19" applyFont="1" applyFill="1" applyBorder="1" applyAlignment="1">
      <alignment horizontal="center"/>
    </xf>
    <xf numFmtId="4" fontId="9" fillId="2" borderId="24" xfId="19" applyNumberFormat="1" applyFont="1" applyFill="1" applyBorder="1" applyAlignment="1">
      <alignment horizontal="center"/>
    </xf>
    <xf numFmtId="4" fontId="9" fillId="2" borderId="24" xfId="19" applyNumberFormat="1" applyFont="1" applyFill="1" applyBorder="1" applyAlignment="1">
      <alignment horizontal="center" vertical="center"/>
    </xf>
    <xf numFmtId="166" fontId="9" fillId="2" borderId="24" xfId="19" applyNumberFormat="1" applyFont="1" applyFill="1" applyBorder="1" applyAlignment="1">
      <alignment horizontal="center" vertical="center"/>
    </xf>
    <xf numFmtId="0" fontId="9" fillId="2" borderId="24" xfId="19" applyFont="1" applyFill="1" applyBorder="1" applyAlignment="1">
      <alignment horizontal="center"/>
    </xf>
    <xf numFmtId="0" fontId="17" fillId="2" borderId="18" xfId="19" applyFont="1" applyFill="1" applyBorder="1" applyAlignment="1">
      <alignment horizontal="left"/>
    </xf>
    <xf numFmtId="0" fontId="17" fillId="2" borderId="19" xfId="19" applyFont="1" applyFill="1" applyBorder="1" applyAlignment="1">
      <alignment horizontal="left"/>
    </xf>
    <xf numFmtId="0" fontId="17" fillId="2" borderId="20" xfId="19" applyFont="1" applyFill="1" applyBorder="1" applyAlignment="1">
      <alignment horizontal="left"/>
    </xf>
    <xf numFmtId="166" fontId="9" fillId="2" borderId="20" xfId="19" applyNumberFormat="1" applyFont="1" applyFill="1" applyBorder="1" applyAlignment="1">
      <alignment horizontal="center" vertical="center"/>
    </xf>
    <xf numFmtId="0" fontId="8" fillId="0" borderId="17" xfId="19" applyFont="1" applyBorder="1" applyAlignment="1">
      <alignment vertical="center"/>
    </xf>
    <xf numFmtId="4" fontId="8" fillId="0" borderId="17" xfId="19" applyNumberFormat="1" applyFont="1" applyBorder="1" applyAlignment="1">
      <alignment vertical="center"/>
    </xf>
    <xf numFmtId="166" fontId="8" fillId="0" borderId="23" xfId="19" applyNumberFormat="1" applyFont="1" applyBorder="1" applyAlignment="1">
      <alignment vertical="center"/>
    </xf>
    <xf numFmtId="0" fontId="8" fillId="0" borderId="24" xfId="19" applyFont="1" applyBorder="1" applyAlignment="1">
      <alignment vertical="center"/>
    </xf>
    <xf numFmtId="4" fontId="9" fillId="0" borderId="12" xfId="19" applyNumberFormat="1" applyFont="1" applyBorder="1" applyAlignment="1">
      <alignment horizontal="center" vertical="center"/>
    </xf>
    <xf numFmtId="4" fontId="9" fillId="0" borderId="24" xfId="19" applyNumberFormat="1" applyFont="1" applyBorder="1" applyAlignment="1">
      <alignment horizontal="center" vertical="center"/>
    </xf>
    <xf numFmtId="164" fontId="9" fillId="0" borderId="12" xfId="37" applyFont="1" applyBorder="1" applyAlignment="1">
      <alignment horizontal="center" vertical="center"/>
    </xf>
    <xf numFmtId="0" fontId="8" fillId="0" borderId="23" xfId="19" applyFont="1" applyBorder="1" applyAlignment="1">
      <alignment vertical="center"/>
    </xf>
    <xf numFmtId="4" fontId="8" fillId="0" borderId="23" xfId="19" applyNumberFormat="1" applyFont="1" applyBorder="1" applyAlignment="1">
      <alignment vertical="center"/>
    </xf>
    <xf numFmtId="164" fontId="8" fillId="0" borderId="23" xfId="37" applyFont="1" applyBorder="1" applyAlignment="1">
      <alignment vertical="center"/>
    </xf>
    <xf numFmtId="0" fontId="9" fillId="0" borderId="27" xfId="19" applyFont="1" applyBorder="1" applyAlignment="1">
      <alignment horizontal="center" vertical="center"/>
    </xf>
    <xf numFmtId="0" fontId="9" fillId="0" borderId="17" xfId="19" applyFont="1" applyBorder="1" applyAlignment="1">
      <alignment horizontal="center"/>
    </xf>
    <xf numFmtId="0" fontId="8" fillId="0" borderId="33" xfId="19" applyFont="1" applyBorder="1"/>
    <xf numFmtId="4" fontId="8" fillId="0" borderId="33" xfId="19" applyNumberFormat="1" applyFont="1" applyBorder="1" applyAlignment="1">
      <alignment vertical="center"/>
    </xf>
    <xf numFmtId="164" fontId="8" fillId="0" borderId="33" xfId="37" applyFont="1" applyBorder="1" applyAlignment="1">
      <alignment vertical="center"/>
    </xf>
    <xf numFmtId="164" fontId="9" fillId="0" borderId="24" xfId="37" applyFont="1" applyFill="1" applyBorder="1" applyAlignment="1">
      <alignment horizontal="right" vertical="center"/>
    </xf>
    <xf numFmtId="4" fontId="9" fillId="0" borderId="23" xfId="19" applyNumberFormat="1" applyFont="1" applyBorder="1" applyAlignment="1">
      <alignment horizontal="center" vertical="center"/>
    </xf>
    <xf numFmtId="164" fontId="9" fillId="0" borderId="23" xfId="37" applyFont="1" applyBorder="1" applyAlignment="1">
      <alignment horizontal="center" vertical="center"/>
    </xf>
    <xf numFmtId="0" fontId="9" fillId="0" borderId="27" xfId="19" applyFont="1" applyBorder="1" applyAlignment="1">
      <alignment horizontal="center"/>
    </xf>
    <xf numFmtId="0" fontId="8" fillId="0" borderId="20" xfId="19" applyFont="1" applyBorder="1"/>
    <xf numFmtId="4" fontId="8" fillId="0" borderId="20" xfId="19" applyNumberFormat="1" applyFont="1" applyBorder="1" applyAlignment="1">
      <alignment vertical="center"/>
    </xf>
    <xf numFmtId="166" fontId="8" fillId="0" borderId="20" xfId="19" applyNumberFormat="1" applyFont="1" applyBorder="1" applyAlignment="1">
      <alignment vertical="center"/>
    </xf>
    <xf numFmtId="4" fontId="9" fillId="0" borderId="20" xfId="19" applyNumberFormat="1" applyFont="1" applyBorder="1" applyAlignment="1">
      <alignment horizontal="center" vertical="center"/>
    </xf>
    <xf numFmtId="164" fontId="9" fillId="0" borderId="20" xfId="37" applyFont="1" applyBorder="1" applyAlignment="1">
      <alignment horizontal="center" vertical="center"/>
    </xf>
    <xf numFmtId="4" fontId="9" fillId="0" borderId="12" xfId="19" applyNumberFormat="1" applyFont="1" applyBorder="1" applyAlignment="1">
      <alignment horizontal="center"/>
    </xf>
    <xf numFmtId="0" fontId="8" fillId="0" borderId="17" xfId="19" applyFont="1" applyBorder="1"/>
    <xf numFmtId="164" fontId="8" fillId="0" borderId="20" xfId="37" applyFont="1" applyBorder="1" applyAlignment="1">
      <alignment vertical="center"/>
    </xf>
    <xf numFmtId="4" fontId="9" fillId="0" borderId="20" xfId="19" applyNumberFormat="1" applyFont="1" applyBorder="1" applyAlignment="1">
      <alignment horizontal="center"/>
    </xf>
    <xf numFmtId="0" fontId="9" fillId="0" borderId="8" xfId="19" applyFont="1" applyBorder="1" applyAlignment="1">
      <alignment horizontal="center"/>
    </xf>
    <xf numFmtId="0" fontId="8" fillId="0" borderId="26" xfId="19" applyFont="1" applyBorder="1"/>
    <xf numFmtId="0" fontId="8" fillId="0" borderId="22" xfId="19" applyFont="1" applyBorder="1"/>
    <xf numFmtId="0" fontId="8" fillId="0" borderId="23" xfId="19" applyFont="1" applyBorder="1"/>
    <xf numFmtId="0" fontId="9" fillId="0" borderId="4" xfId="19" applyFont="1" applyBorder="1" applyAlignment="1">
      <alignment horizontal="center" vertical="center"/>
    </xf>
    <xf numFmtId="4" fontId="9" fillId="0" borderId="24" xfId="19" applyNumberFormat="1" applyFont="1" applyBorder="1" applyAlignment="1">
      <alignment horizontal="center"/>
    </xf>
    <xf numFmtId="0" fontId="9" fillId="0" borderId="24" xfId="19" applyFont="1" applyBorder="1" applyAlignment="1">
      <alignment horizontal="center" vertical="center"/>
    </xf>
    <xf numFmtId="4" fontId="9" fillId="0" borderId="17" xfId="19" applyNumberFormat="1" applyFont="1" applyBorder="1" applyAlignment="1">
      <alignment horizontal="center"/>
    </xf>
    <xf numFmtId="166" fontId="9" fillId="0" borderId="17" xfId="19" applyNumberFormat="1" applyFont="1" applyBorder="1" applyAlignment="1">
      <alignment horizontal="center" vertical="center"/>
    </xf>
    <xf numFmtId="4" fontId="9" fillId="0" borderId="4" xfId="19" applyNumberFormat="1" applyFont="1" applyBorder="1" applyAlignment="1">
      <alignment horizontal="center" vertical="center"/>
    </xf>
    <xf numFmtId="164" fontId="9" fillId="0" borderId="24" xfId="37" applyFont="1" applyBorder="1" applyAlignment="1">
      <alignment horizontal="center" vertical="center"/>
    </xf>
    <xf numFmtId="164" fontId="9" fillId="0" borderId="4" xfId="37" applyFont="1" applyBorder="1" applyAlignment="1">
      <alignment horizontal="center" vertical="center"/>
    </xf>
    <xf numFmtId="4" fontId="8" fillId="0" borderId="23" xfId="19" applyNumberFormat="1" applyFont="1" applyBorder="1" applyAlignment="1">
      <alignment horizontal="center"/>
    </xf>
    <xf numFmtId="4" fontId="8" fillId="0" borderId="17" xfId="19" applyNumberFormat="1" applyFont="1" applyBorder="1" applyAlignment="1">
      <alignment horizontal="center" vertical="center"/>
    </xf>
    <xf numFmtId="4" fontId="8" fillId="0" borderId="17" xfId="19" applyNumberFormat="1" applyFont="1" applyBorder="1" applyAlignment="1">
      <alignment horizontal="center"/>
    </xf>
    <xf numFmtId="4" fontId="9" fillId="0" borderId="25" xfId="19" applyNumberFormat="1" applyFont="1" applyBorder="1" applyAlignment="1">
      <alignment horizontal="center"/>
    </xf>
    <xf numFmtId="164" fontId="9" fillId="0" borderId="22" xfId="37" applyFont="1" applyBorder="1" applyAlignment="1">
      <alignment horizontal="center" vertical="center"/>
    </xf>
    <xf numFmtId="0" fontId="9" fillId="0" borderId="5" xfId="19" applyFont="1" applyBorder="1" applyAlignment="1">
      <alignment horizontal="center"/>
    </xf>
    <xf numFmtId="4" fontId="9" fillId="0" borderId="28" xfId="19" applyNumberFormat="1" applyFont="1" applyBorder="1" applyAlignment="1">
      <alignment horizontal="center"/>
    </xf>
    <xf numFmtId="4" fontId="9" fillId="0" borderId="31" xfId="19" applyNumberFormat="1" applyFont="1" applyBorder="1" applyAlignment="1">
      <alignment horizontal="center" vertical="center"/>
    </xf>
    <xf numFmtId="164" fontId="9" fillId="0" borderId="28" xfId="37" applyFont="1" applyBorder="1" applyAlignment="1">
      <alignment horizontal="center" vertical="center"/>
    </xf>
    <xf numFmtId="164" fontId="9" fillId="0" borderId="28" xfId="37" applyFont="1" applyFill="1" applyBorder="1" applyAlignment="1">
      <alignment horizontal="right" vertical="center"/>
    </xf>
    <xf numFmtId="0" fontId="9" fillId="0" borderId="44" xfId="19" applyFont="1" applyBorder="1"/>
    <xf numFmtId="4" fontId="9" fillId="0" borderId="0" xfId="19" applyNumberFormat="1" applyFont="1" applyAlignment="1">
      <alignment vertical="center"/>
    </xf>
    <xf numFmtId="166" fontId="9" fillId="0" borderId="41" xfId="19" applyNumberFormat="1" applyFont="1" applyBorder="1" applyAlignment="1">
      <alignment vertical="center"/>
    </xf>
    <xf numFmtId="0" fontId="9" fillId="0" borderId="4" xfId="19" applyFont="1" applyBorder="1" applyAlignment="1">
      <alignment vertical="center"/>
    </xf>
    <xf numFmtId="4" fontId="9" fillId="0" borderId="33" xfId="19" applyNumberFormat="1" applyFont="1" applyBorder="1" applyAlignment="1">
      <alignment horizontal="center" vertical="center"/>
    </xf>
    <xf numFmtId="166" fontId="9" fillId="0" borderId="4" xfId="19" applyNumberFormat="1" applyFont="1" applyBorder="1" applyAlignment="1">
      <alignment horizontal="center" vertical="center"/>
    </xf>
    <xf numFmtId="0" fontId="8" fillId="0" borderId="17" xfId="19" applyFont="1" applyBorder="1" applyAlignment="1">
      <alignment horizontal="center"/>
    </xf>
    <xf numFmtId="166" fontId="9" fillId="0" borderId="24" xfId="19" applyNumberFormat="1" applyFont="1" applyBorder="1" applyAlignment="1">
      <alignment horizontal="center" vertical="center"/>
    </xf>
    <xf numFmtId="4" fontId="9" fillId="0" borderId="4" xfId="19" applyNumberFormat="1" applyFont="1" applyBorder="1" applyAlignment="1">
      <alignment horizontal="center"/>
    </xf>
    <xf numFmtId="164" fontId="9" fillId="0" borderId="4" xfId="37" applyFont="1" applyFill="1" applyBorder="1" applyAlignment="1">
      <alignment horizontal="right" vertical="center"/>
    </xf>
    <xf numFmtId="0" fontId="9" fillId="0" borderId="34" xfId="19" applyFont="1" applyBorder="1"/>
    <xf numFmtId="4" fontId="9" fillId="0" borderId="17" xfId="19" applyNumberFormat="1" applyFont="1" applyBorder="1" applyAlignment="1">
      <alignment vertical="center"/>
    </xf>
    <xf numFmtId="164" fontId="9" fillId="0" borderId="32" xfId="37" applyFont="1" applyBorder="1" applyAlignment="1">
      <alignment vertical="center"/>
    </xf>
    <xf numFmtId="164" fontId="9" fillId="0" borderId="17" xfId="37" applyFont="1" applyBorder="1" applyAlignment="1">
      <alignment vertical="center"/>
    </xf>
    <xf numFmtId="4" fontId="9" fillId="0" borderId="23" xfId="19" applyNumberFormat="1" applyFont="1" applyBorder="1" applyAlignment="1">
      <alignment horizontal="center"/>
    </xf>
    <xf numFmtId="4" fontId="17" fillId="0" borderId="24" xfId="19" applyNumberFormat="1" applyFont="1" applyBorder="1" applyAlignment="1">
      <alignment horizontal="center"/>
    </xf>
    <xf numFmtId="4" fontId="17" fillId="0" borderId="24" xfId="19" applyNumberFormat="1" applyFont="1" applyBorder="1" applyAlignment="1">
      <alignment horizontal="center" vertical="center"/>
    </xf>
    <xf numFmtId="4" fontId="14" fillId="0" borderId="0" xfId="19" applyNumberFormat="1" applyFont="1"/>
    <xf numFmtId="0" fontId="14" fillId="0" borderId="0" xfId="19" applyFont="1"/>
    <xf numFmtId="4" fontId="9" fillId="0" borderId="38" xfId="19" applyNumberFormat="1" applyFont="1" applyBorder="1" applyAlignment="1">
      <alignment horizontal="center"/>
    </xf>
    <xf numFmtId="4" fontId="9" fillId="0" borderId="38" xfId="19" applyNumberFormat="1" applyFont="1" applyBorder="1" applyAlignment="1">
      <alignment horizontal="center" vertical="center"/>
    </xf>
    <xf numFmtId="166" fontId="9" fillId="0" borderId="38" xfId="19" applyNumberFormat="1" applyFont="1" applyBorder="1" applyAlignment="1">
      <alignment horizontal="center" vertical="center"/>
    </xf>
    <xf numFmtId="164" fontId="8" fillId="3" borderId="46" xfId="37" applyFont="1" applyFill="1" applyBorder="1" applyAlignment="1">
      <alignment vertical="center"/>
    </xf>
    <xf numFmtId="0" fontId="8" fillId="0" borderId="24" xfId="19" applyFont="1" applyBorder="1" applyAlignment="1">
      <alignment horizontal="center"/>
    </xf>
    <xf numFmtId="4" fontId="9" fillId="0" borderId="5" xfId="19" applyNumberFormat="1" applyFont="1" applyBorder="1" applyAlignment="1">
      <alignment horizontal="center"/>
    </xf>
    <xf numFmtId="4" fontId="9" fillId="0" borderId="5" xfId="19" applyNumberFormat="1" applyFont="1" applyBorder="1" applyAlignment="1">
      <alignment horizontal="center" vertical="center"/>
    </xf>
    <xf numFmtId="164" fontId="9" fillId="0" borderId="5" xfId="37" applyFont="1" applyBorder="1" applyAlignment="1">
      <alignment horizontal="center" vertical="center"/>
    </xf>
    <xf numFmtId="164" fontId="9" fillId="0" borderId="5" xfId="37" applyFont="1" applyFill="1" applyBorder="1" applyAlignment="1">
      <alignment horizontal="right" vertical="center"/>
    </xf>
    <xf numFmtId="0" fontId="9" fillId="0" borderId="5" xfId="19" applyFont="1" applyBorder="1" applyAlignment="1">
      <alignment horizontal="center" vertical="center"/>
    </xf>
    <xf numFmtId="0" fontId="9" fillId="0" borderId="38" xfId="19" applyFont="1" applyBorder="1" applyAlignment="1">
      <alignment horizontal="center"/>
    </xf>
    <xf numFmtId="4" fontId="13" fillId="0" borderId="0" xfId="19" applyNumberFormat="1" applyFont="1" applyAlignment="1">
      <alignment vertical="center"/>
    </xf>
    <xf numFmtId="10" fontId="13" fillId="0" borderId="0" xfId="19" applyNumberFormat="1" applyFont="1" applyAlignment="1">
      <alignment vertical="center"/>
    </xf>
    <xf numFmtId="0" fontId="13" fillId="0" borderId="0" xfId="19" applyFont="1" applyAlignment="1">
      <alignment vertical="center"/>
    </xf>
    <xf numFmtId="0" fontId="9" fillId="0" borderId="41" xfId="19" applyFont="1" applyBorder="1" applyAlignment="1">
      <alignment horizontal="center"/>
    </xf>
    <xf numFmtId="10" fontId="13" fillId="0" borderId="0" xfId="19" applyNumberFormat="1" applyFont="1"/>
    <xf numFmtId="0" fontId="8" fillId="0" borderId="27" xfId="19" applyFont="1" applyBorder="1" applyAlignment="1">
      <alignment horizontal="center"/>
    </xf>
    <xf numFmtId="0" fontId="17" fillId="0" borderId="47" xfId="19" applyFont="1" applyBorder="1" applyAlignment="1">
      <alignment horizontal="left"/>
    </xf>
    <xf numFmtId="0" fontId="17" fillId="0" borderId="22" xfId="19" applyFont="1" applyBorder="1" applyAlignment="1">
      <alignment horizontal="left"/>
    </xf>
    <xf numFmtId="0" fontId="17" fillId="0" borderId="23" xfId="19" applyFont="1" applyBorder="1" applyAlignment="1">
      <alignment horizontal="left"/>
    </xf>
    <xf numFmtId="0" fontId="9" fillId="0" borderId="8" xfId="19" applyFont="1" applyBorder="1"/>
    <xf numFmtId="4" fontId="17" fillId="0" borderId="17" xfId="19" applyNumberFormat="1" applyFont="1" applyBorder="1" applyAlignment="1">
      <alignment horizontal="center"/>
    </xf>
    <xf numFmtId="4" fontId="17" fillId="0" borderId="17" xfId="19" applyNumberFormat="1" applyFont="1" applyBorder="1" applyAlignment="1">
      <alignment horizontal="center" vertical="center"/>
    </xf>
    <xf numFmtId="4" fontId="18" fillId="0" borderId="17" xfId="19" applyNumberFormat="1" applyFont="1" applyBorder="1" applyAlignment="1">
      <alignment horizontal="center" vertical="center"/>
    </xf>
    <xf numFmtId="0" fontId="9" fillId="0" borderId="35" xfId="19" applyFont="1" applyBorder="1" applyAlignment="1">
      <alignment horizontal="left"/>
    </xf>
    <xf numFmtId="0" fontId="9" fillId="0" borderId="36" xfId="19" applyFont="1" applyBorder="1" applyAlignment="1">
      <alignment horizontal="left"/>
    </xf>
    <xf numFmtId="0" fontId="9" fillId="0" borderId="37" xfId="19" applyFont="1" applyBorder="1" applyAlignment="1">
      <alignment horizontal="left"/>
    </xf>
    <xf numFmtId="164" fontId="8" fillId="3" borderId="38" xfId="37" applyFont="1" applyFill="1" applyBorder="1" applyAlignment="1">
      <alignment horizontal="center" vertical="center"/>
    </xf>
    <xf numFmtId="0" fontId="17" fillId="0" borderId="0" xfId="19" applyFont="1" applyAlignment="1">
      <alignment horizontal="left" indent="1"/>
    </xf>
    <xf numFmtId="0" fontId="17" fillId="0" borderId="0" xfId="19" applyFont="1"/>
    <xf numFmtId="0" fontId="9" fillId="0" borderId="0" xfId="19" applyFont="1"/>
    <xf numFmtId="3" fontId="9" fillId="0" borderId="4" xfId="19" applyNumberFormat="1" applyFont="1" applyBorder="1" applyAlignment="1">
      <alignment horizontal="center"/>
    </xf>
    <xf numFmtId="4" fontId="17" fillId="0" borderId="4" xfId="19" applyNumberFormat="1" applyFont="1" applyBorder="1" applyAlignment="1">
      <alignment horizontal="center" vertical="center"/>
    </xf>
    <xf numFmtId="0" fontId="17" fillId="0" borderId="0" xfId="19" applyFont="1" applyAlignment="1">
      <alignment horizontal="center"/>
    </xf>
    <xf numFmtId="0" fontId="9" fillId="0" borderId="0" xfId="19" applyFont="1" applyAlignment="1">
      <alignment horizontal="center"/>
    </xf>
    <xf numFmtId="166" fontId="18" fillId="0" borderId="4" xfId="19" applyNumberFormat="1" applyFont="1" applyBorder="1" applyAlignment="1">
      <alignment horizontal="center" vertical="center"/>
    </xf>
    <xf numFmtId="165" fontId="12" fillId="0" borderId="7" xfId="4" applyFont="1" applyFill="1" applyBorder="1" applyAlignment="1">
      <alignment horizontal="right"/>
    </xf>
    <xf numFmtId="0" fontId="13" fillId="2" borderId="0" xfId="19" applyFont="1" applyFill="1" applyAlignment="1">
      <alignment horizontal="left" indent="1"/>
    </xf>
    <xf numFmtId="0" fontId="13" fillId="2" borderId="0" xfId="19" applyFont="1" applyFill="1"/>
    <xf numFmtId="165" fontId="12" fillId="0" borderId="7" xfId="4" applyFont="1" applyFill="1" applyBorder="1" applyAlignment="1">
      <alignment horizontal="right" vertical="center"/>
    </xf>
    <xf numFmtId="0" fontId="13" fillId="2" borderId="0" xfId="19" applyFont="1" applyFill="1" applyAlignment="1">
      <alignment horizontal="center"/>
    </xf>
    <xf numFmtId="4" fontId="12" fillId="2" borderId="0" xfId="19" applyNumberFormat="1" applyFont="1" applyFill="1" applyAlignment="1">
      <alignment horizontal="center"/>
    </xf>
    <xf numFmtId="4" fontId="13" fillId="2" borderId="0" xfId="19" applyNumberFormat="1" applyFont="1" applyFill="1" applyAlignment="1">
      <alignment horizontal="center" vertical="center"/>
    </xf>
    <xf numFmtId="166" fontId="13" fillId="2" borderId="0" xfId="19" applyNumberFormat="1" applyFont="1" applyFill="1" applyAlignment="1">
      <alignment horizontal="center" vertical="center"/>
    </xf>
    <xf numFmtId="0" fontId="15" fillId="2" borderId="0" xfId="19" applyFont="1" applyFill="1" applyAlignment="1">
      <alignment horizontal="left" indent="1"/>
    </xf>
    <xf numFmtId="3" fontId="13" fillId="2" borderId="0" xfId="19" applyNumberFormat="1" applyFont="1" applyFill="1" applyAlignment="1">
      <alignment horizontal="center"/>
    </xf>
    <xf numFmtId="0" fontId="13" fillId="0" borderId="0" xfId="19" applyFont="1" applyAlignment="1">
      <alignment horizontal="left" indent="1"/>
    </xf>
    <xf numFmtId="0" fontId="13" fillId="0" borderId="0" xfId="19" applyFont="1" applyAlignment="1">
      <alignment horizontal="center"/>
    </xf>
    <xf numFmtId="4" fontId="13" fillId="0" borderId="0" xfId="19" applyNumberFormat="1" applyFont="1" applyAlignment="1">
      <alignment horizontal="center"/>
    </xf>
    <xf numFmtId="4" fontId="13" fillId="0" borderId="0" xfId="19" applyNumberFormat="1" applyFont="1" applyAlignment="1">
      <alignment horizontal="center" vertical="center"/>
    </xf>
    <xf numFmtId="166" fontId="13" fillId="0" borderId="0" xfId="19" applyNumberFormat="1" applyFont="1" applyAlignment="1">
      <alignment horizontal="center" vertical="center"/>
    </xf>
    <xf numFmtId="0" fontId="9" fillId="5" borderId="4" xfId="19" applyFont="1" applyFill="1" applyBorder="1" applyAlignment="1">
      <alignment horizontal="center"/>
    </xf>
    <xf numFmtId="0" fontId="9" fillId="7" borderId="0" xfId="38" applyFont="1" applyFill="1" applyBorder="1" applyAlignment="1">
      <alignment horizontal="center"/>
    </xf>
    <xf numFmtId="0" fontId="9" fillId="7" borderId="0" xfId="38" applyFont="1" applyFill="1" applyBorder="1" applyAlignment="1">
      <alignment horizontal="left" indent="1"/>
    </xf>
    <xf numFmtId="1" fontId="9" fillId="7" borderId="0" xfId="38" applyNumberFormat="1" applyFont="1" applyFill="1" applyBorder="1" applyAlignment="1">
      <alignment horizontal="center"/>
    </xf>
    <xf numFmtId="43" fontId="9" fillId="7" borderId="0" xfId="2" applyNumberFormat="1" applyFont="1" applyFill="1" applyBorder="1"/>
    <xf numFmtId="0" fontId="9" fillId="7" borderId="0" xfId="38" applyFont="1" applyFill="1"/>
    <xf numFmtId="0" fontId="9" fillId="2" borderId="0" xfId="38" applyFont="1" applyFill="1" applyBorder="1" applyAlignment="1">
      <alignment horizontal="center"/>
    </xf>
    <xf numFmtId="0" fontId="9" fillId="2" borderId="0" xfId="38" applyFont="1" applyFill="1" applyBorder="1" applyAlignment="1">
      <alignment horizontal="left" indent="1"/>
    </xf>
    <xf numFmtId="1" fontId="9" fillId="2" borderId="0" xfId="38" applyNumberFormat="1" applyFont="1" applyFill="1" applyBorder="1" applyAlignment="1">
      <alignment horizontal="center"/>
    </xf>
    <xf numFmtId="43" fontId="9" fillId="2" borderId="0" xfId="2" applyNumberFormat="1" applyFont="1" applyFill="1" applyBorder="1"/>
    <xf numFmtId="0" fontId="9" fillId="2" borderId="51" xfId="38" applyFont="1" applyFill="1" applyBorder="1" applyAlignment="1">
      <alignment horizontal="center"/>
    </xf>
    <xf numFmtId="43" fontId="9" fillId="2" borderId="52" xfId="2" applyNumberFormat="1" applyFont="1" applyFill="1" applyBorder="1"/>
    <xf numFmtId="0" fontId="2" fillId="7" borderId="0" xfId="38" applyFill="1"/>
    <xf numFmtId="0" fontId="9" fillId="2" borderId="0" xfId="38" applyFont="1" applyFill="1"/>
    <xf numFmtId="165" fontId="9" fillId="2" borderId="0" xfId="38" applyNumberFormat="1" applyFont="1" applyFill="1"/>
    <xf numFmtId="165" fontId="9" fillId="7" borderId="0" xfId="38" applyNumberFormat="1" applyFont="1" applyFill="1"/>
    <xf numFmtId="0" fontId="9" fillId="7" borderId="0" xfId="38" applyFont="1" applyFill="1" applyBorder="1"/>
    <xf numFmtId="165" fontId="9" fillId="7" borderId="0" xfId="38" applyNumberFormat="1" applyFont="1" applyFill="1" applyBorder="1"/>
    <xf numFmtId="0" fontId="23" fillId="2" borderId="0" xfId="38" applyFont="1" applyFill="1" applyBorder="1" applyAlignment="1">
      <alignment horizontal="center"/>
    </xf>
    <xf numFmtId="0" fontId="8" fillId="8" borderId="3" xfId="38" applyFont="1" applyFill="1" applyBorder="1" applyAlignment="1">
      <alignment horizontal="center" vertical="center" wrapText="1"/>
    </xf>
    <xf numFmtId="0" fontId="8" fillId="8" borderId="3" xfId="38" applyFont="1" applyFill="1" applyBorder="1" applyAlignment="1">
      <alignment horizontal="center" vertical="center"/>
    </xf>
    <xf numFmtId="4" fontId="8" fillId="8" borderId="3" xfId="38" applyNumberFormat="1" applyFont="1" applyFill="1" applyBorder="1" applyAlignment="1">
      <alignment horizontal="center" vertical="center" wrapText="1"/>
    </xf>
    <xf numFmtId="0" fontId="9" fillId="2" borderId="3" xfId="38" applyFont="1" applyFill="1" applyBorder="1" applyAlignment="1">
      <alignment horizontal="center"/>
    </xf>
    <xf numFmtId="0" fontId="9" fillId="2" borderId="3" xfId="38" applyFont="1" applyFill="1" applyBorder="1" applyAlignment="1">
      <alignment horizontal="left" indent="1"/>
    </xf>
    <xf numFmtId="1" fontId="9" fillId="2" borderId="3" xfId="38" applyNumberFormat="1" applyFont="1" applyFill="1" applyBorder="1" applyAlignment="1">
      <alignment horizontal="center"/>
    </xf>
    <xf numFmtId="43" fontId="9" fillId="2" borderId="3" xfId="2" applyNumberFormat="1" applyFont="1" applyFill="1" applyBorder="1"/>
    <xf numFmtId="0" fontId="20" fillId="9" borderId="3" xfId="38" applyFont="1" applyFill="1" applyBorder="1" applyAlignment="1">
      <alignment horizontal="center"/>
    </xf>
    <xf numFmtId="0" fontId="19" fillId="9" borderId="3" xfId="38" applyFont="1" applyFill="1" applyBorder="1" applyAlignment="1">
      <alignment horizontal="left" wrapText="1" indent="1"/>
    </xf>
    <xf numFmtId="1" fontId="20" fillId="9" borderId="3" xfId="38" applyNumberFormat="1" applyFont="1" applyFill="1" applyBorder="1" applyAlignment="1">
      <alignment horizontal="center"/>
    </xf>
    <xf numFmtId="43" fontId="20" fillId="9" borderId="3" xfId="2" applyNumberFormat="1" applyFont="1" applyFill="1" applyBorder="1"/>
    <xf numFmtId="0" fontId="21" fillId="2" borderId="3" xfId="38" applyFont="1" applyFill="1" applyBorder="1" applyAlignment="1">
      <alignment horizontal="center"/>
    </xf>
    <xf numFmtId="0" fontId="21" fillId="2" borderId="3" xfId="38" applyFont="1" applyFill="1" applyBorder="1" applyAlignment="1">
      <alignment horizontal="left" indent="1"/>
    </xf>
    <xf numFmtId="49" fontId="21" fillId="2" borderId="3" xfId="38" quotePrefix="1" applyNumberFormat="1" applyFont="1" applyFill="1" applyBorder="1" applyAlignment="1">
      <alignment horizontal="center"/>
    </xf>
    <xf numFmtId="43" fontId="21" fillId="2" borderId="3" xfId="2" applyNumberFormat="1" applyFont="1" applyFill="1" applyBorder="1"/>
    <xf numFmtId="43" fontId="19" fillId="2" borderId="3" xfId="2" applyNumberFormat="1" applyFont="1" applyFill="1" applyBorder="1"/>
    <xf numFmtId="0" fontId="20" fillId="2" borderId="3" xfId="38" applyFont="1" applyFill="1" applyBorder="1" applyAlignment="1">
      <alignment horizontal="center"/>
    </xf>
    <xf numFmtId="0" fontId="22" fillId="2" borderId="3" xfId="38" applyFont="1" applyFill="1" applyBorder="1" applyAlignment="1">
      <alignment horizontal="left" indent="1"/>
    </xf>
    <xf numFmtId="1" fontId="22" fillId="2" borderId="3" xfId="38" applyNumberFormat="1" applyFont="1" applyFill="1" applyBorder="1" applyAlignment="1">
      <alignment horizontal="center"/>
    </xf>
    <xf numFmtId="0" fontId="22" fillId="2" borderId="3" xfId="38" applyFont="1" applyFill="1" applyBorder="1" applyAlignment="1">
      <alignment horizontal="center" vertical="center" wrapText="1"/>
    </xf>
    <xf numFmtId="0" fontId="22" fillId="2" borderId="3" xfId="38" applyFont="1" applyFill="1" applyBorder="1" applyAlignment="1">
      <alignment horizontal="left" vertical="center" wrapText="1"/>
    </xf>
    <xf numFmtId="0" fontId="22" fillId="2" borderId="3" xfId="38" applyFont="1" applyFill="1" applyBorder="1" applyAlignment="1">
      <alignment horizontal="left" vertical="top" wrapText="1"/>
    </xf>
    <xf numFmtId="1" fontId="22" fillId="2" borderId="3" xfId="38" applyNumberFormat="1" applyFont="1" applyFill="1" applyBorder="1" applyAlignment="1"/>
    <xf numFmtId="0" fontId="20" fillId="2" borderId="3" xfId="38" applyFont="1" applyFill="1" applyBorder="1" applyAlignment="1">
      <alignment horizontal="center" vertical="center" wrapText="1"/>
    </xf>
    <xf numFmtId="0" fontId="9" fillId="10" borderId="53" xfId="19" applyFont="1" applyFill="1" applyBorder="1" applyAlignment="1">
      <alignment horizontal="center"/>
    </xf>
    <xf numFmtId="0" fontId="9" fillId="10" borderId="54" xfId="19" applyFont="1" applyFill="1" applyBorder="1" applyAlignment="1">
      <alignment horizontal="center"/>
    </xf>
    <xf numFmtId="4" fontId="9" fillId="10" borderId="54" xfId="19" applyNumberFormat="1" applyFont="1" applyFill="1" applyBorder="1" applyAlignment="1">
      <alignment horizontal="center" vertical="center"/>
    </xf>
    <xf numFmtId="166" fontId="18" fillId="10" borderId="54" xfId="19" applyNumberFormat="1" applyFont="1" applyFill="1" applyBorder="1" applyAlignment="1">
      <alignment horizontal="center" vertical="center"/>
    </xf>
    <xf numFmtId="164" fontId="8" fillId="10" borderId="55" xfId="37" applyFont="1" applyFill="1" applyBorder="1" applyAlignment="1">
      <alignment horizontal="right" vertical="center"/>
    </xf>
    <xf numFmtId="0" fontId="8" fillId="10" borderId="53" xfId="0" applyFont="1" applyFill="1" applyBorder="1" applyAlignment="1">
      <alignment horizontal="center"/>
    </xf>
    <xf numFmtId="0" fontId="8" fillId="10" borderId="54" xfId="0" applyFont="1" applyFill="1" applyBorder="1" applyAlignment="1">
      <alignment horizontal="center"/>
    </xf>
    <xf numFmtId="4" fontId="8" fillId="10" borderId="54" xfId="0" applyNumberFormat="1" applyFont="1" applyFill="1" applyBorder="1" applyAlignment="1">
      <alignment horizontal="center" vertical="center"/>
    </xf>
    <xf numFmtId="166" fontId="17" fillId="10" borderId="54" xfId="0" applyNumberFormat="1" applyFont="1" applyFill="1" applyBorder="1" applyAlignment="1">
      <alignment horizontal="center" vertical="center"/>
    </xf>
    <xf numFmtId="164" fontId="8" fillId="10" borderId="55" xfId="36" applyFont="1" applyFill="1" applyBorder="1" applyAlignment="1">
      <alignment horizontal="right" vertical="center"/>
    </xf>
    <xf numFmtId="0" fontId="21" fillId="6" borderId="3" xfId="38" applyFont="1" applyFill="1" applyBorder="1" applyAlignment="1">
      <alignment horizontal="center"/>
    </xf>
    <xf numFmtId="0" fontId="19" fillId="6" borderId="3" xfId="38" applyFont="1" applyFill="1" applyBorder="1" applyAlignment="1">
      <alignment horizontal="left" indent="1"/>
    </xf>
    <xf numFmtId="1" fontId="19" fillId="6" borderId="3" xfId="38" applyNumberFormat="1" applyFont="1" applyFill="1" applyBorder="1" applyAlignment="1">
      <alignment horizontal="center"/>
    </xf>
    <xf numFmtId="164" fontId="19" fillId="6" borderId="3" xfId="39" applyFont="1" applyFill="1" applyBorder="1"/>
    <xf numFmtId="0" fontId="1" fillId="7" borderId="0" xfId="40" applyFill="1"/>
    <xf numFmtId="0" fontId="19" fillId="11" borderId="3" xfId="40" applyFont="1" applyFill="1" applyBorder="1" applyAlignment="1">
      <alignment horizontal="center" vertical="center"/>
    </xf>
    <xf numFmtId="0" fontId="25" fillId="7" borderId="0" xfId="40" applyFont="1" applyFill="1"/>
    <xf numFmtId="0" fontId="22" fillId="8" borderId="3" xfId="40" applyFont="1" applyFill="1" applyBorder="1" applyAlignment="1">
      <alignment horizontal="center" vertical="center" wrapText="1"/>
    </xf>
    <xf numFmtId="2" fontId="22" fillId="8" borderId="3" xfId="40" applyNumberFormat="1" applyFont="1" applyFill="1" applyBorder="1" applyAlignment="1">
      <alignment horizontal="center" vertical="center" wrapText="1"/>
    </xf>
    <xf numFmtId="2" fontId="22" fillId="8" borderId="3" xfId="4" applyNumberFormat="1" applyFont="1" applyFill="1" applyBorder="1" applyAlignment="1">
      <alignment horizontal="right" vertical="center" wrapText="1"/>
    </xf>
    <xf numFmtId="0" fontId="26" fillId="2" borderId="3" xfId="40" applyFont="1" applyFill="1" applyBorder="1" applyAlignment="1">
      <alignment horizontal="center" vertical="center" wrapText="1"/>
    </xf>
    <xf numFmtId="2" fontId="26" fillId="2" borderId="3" xfId="40" applyNumberFormat="1" applyFont="1" applyFill="1" applyBorder="1" applyAlignment="1">
      <alignment horizontal="center" vertical="center" wrapText="1"/>
    </xf>
    <xf numFmtId="2" fontId="26" fillId="2" borderId="3" xfId="4" applyNumberFormat="1" applyFont="1" applyFill="1" applyBorder="1" applyAlignment="1">
      <alignment horizontal="right" vertical="center" wrapText="1"/>
    </xf>
    <xf numFmtId="0" fontId="26" fillId="2" borderId="3" xfId="19" applyFont="1" applyFill="1" applyBorder="1" applyAlignment="1">
      <alignment horizontal="center" vertical="center" wrapText="1"/>
    </xf>
    <xf numFmtId="0" fontId="27" fillId="2" borderId="3" xfId="40" applyFont="1" applyFill="1" applyBorder="1" applyAlignment="1">
      <alignment horizontal="left" vertical="center" wrapText="1"/>
    </xf>
    <xf numFmtId="2" fontId="28" fillId="2" borderId="3" xfId="19" applyNumberFormat="1" applyFont="1" applyFill="1" applyBorder="1" applyAlignment="1">
      <alignment horizontal="center" vertical="center" wrapText="1"/>
    </xf>
    <xf numFmtId="2" fontId="28" fillId="2" borderId="3" xfId="40" applyNumberFormat="1" applyFont="1" applyFill="1" applyBorder="1" applyAlignment="1">
      <alignment horizontal="right" vertical="center"/>
    </xf>
    <xf numFmtId="0" fontId="28" fillId="2" borderId="3" xfId="19" applyFont="1" applyFill="1" applyBorder="1" applyAlignment="1">
      <alignment horizontal="center" vertical="center" wrapText="1"/>
    </xf>
    <xf numFmtId="0" fontId="26" fillId="2" borderId="3" xfId="40" applyFont="1" applyFill="1" applyBorder="1" applyAlignment="1">
      <alignment horizontal="center" vertical="center"/>
    </xf>
    <xf numFmtId="0" fontId="26" fillId="2" borderId="3" xfId="40" applyFont="1" applyFill="1" applyBorder="1" applyAlignment="1">
      <alignment horizontal="left" vertical="center" wrapText="1"/>
    </xf>
    <xf numFmtId="2" fontId="27" fillId="2" borderId="3" xfId="40" applyNumberFormat="1" applyFont="1" applyFill="1" applyBorder="1" applyAlignment="1">
      <alignment horizontal="center" vertical="center" wrapText="1"/>
    </xf>
    <xf numFmtId="164" fontId="28" fillId="2" borderId="3" xfId="41" applyFont="1" applyFill="1" applyBorder="1" applyAlignment="1">
      <alignment horizontal="right" vertical="center"/>
    </xf>
    <xf numFmtId="0" fontId="28" fillId="2" borderId="3" xfId="40" applyFont="1" applyFill="1" applyBorder="1" applyAlignment="1">
      <alignment horizontal="center"/>
    </xf>
    <xf numFmtId="0" fontId="28" fillId="2" borderId="3" xfId="40" applyFont="1" applyFill="1" applyBorder="1" applyAlignment="1">
      <alignment horizontal="left" indent="1"/>
    </xf>
    <xf numFmtId="2" fontId="28" fillId="2" borderId="3" xfId="10" applyNumberFormat="1" applyFont="1" applyFill="1" applyBorder="1" applyAlignment="1">
      <alignment horizontal="center"/>
    </xf>
    <xf numFmtId="2" fontId="28" fillId="2" borderId="3" xfId="40" applyNumberFormat="1" applyFont="1" applyFill="1" applyBorder="1" applyAlignment="1">
      <alignment horizontal="center"/>
    </xf>
    <xf numFmtId="0" fontId="26" fillId="2" borderId="3" xfId="40" applyFont="1" applyFill="1" applyBorder="1" applyAlignment="1">
      <alignment horizontal="center"/>
    </xf>
    <xf numFmtId="0" fontId="27" fillId="2" borderId="3" xfId="40" applyFont="1" applyFill="1" applyBorder="1" applyAlignment="1">
      <alignment horizontal="left" indent="1"/>
    </xf>
    <xf numFmtId="0" fontId="26" fillId="2" borderId="3" xfId="40" applyFont="1" applyFill="1" applyBorder="1" applyAlignment="1">
      <alignment horizontal="left" indent="1"/>
    </xf>
    <xf numFmtId="0" fontId="28" fillId="2" borderId="3" xfId="40" applyFont="1" applyFill="1" applyBorder="1" applyAlignment="1">
      <alignment horizontal="left" wrapText="1" indent="1"/>
    </xf>
    <xf numFmtId="0" fontId="28" fillId="2" borderId="3" xfId="40" applyFont="1" applyFill="1" applyBorder="1" applyAlignment="1">
      <alignment vertical="center"/>
    </xf>
    <xf numFmtId="0" fontId="27" fillId="2" borderId="3" xfId="40" applyFont="1" applyFill="1" applyBorder="1" applyAlignment="1">
      <alignment horizontal="left" wrapText="1" indent="1"/>
    </xf>
    <xf numFmtId="0" fontId="26" fillId="2" borderId="3" xfId="40" applyFont="1" applyFill="1" applyBorder="1" applyAlignment="1">
      <alignment horizontal="left" wrapText="1" indent="1"/>
    </xf>
    <xf numFmtId="0" fontId="30" fillId="2" borderId="3" xfId="40" applyFont="1" applyFill="1" applyBorder="1" applyAlignment="1">
      <alignment horizontal="center"/>
    </xf>
    <xf numFmtId="0" fontId="30" fillId="2" borderId="3" xfId="40" applyFont="1" applyFill="1" applyBorder="1" applyAlignment="1">
      <alignment horizontal="left" wrapText="1" indent="1"/>
    </xf>
    <xf numFmtId="0" fontId="31" fillId="2" borderId="3" xfId="40" applyFont="1" applyFill="1" applyBorder="1" applyAlignment="1">
      <alignment horizontal="left" wrapText="1" indent="1"/>
    </xf>
    <xf numFmtId="2" fontId="31" fillId="2" borderId="3" xfId="10" applyNumberFormat="1" applyFont="1" applyFill="1" applyBorder="1" applyAlignment="1">
      <alignment horizontal="center" vertical="center"/>
    </xf>
    <xf numFmtId="2" fontId="31" fillId="2" borderId="3" xfId="19" applyNumberFormat="1" applyFont="1" applyFill="1" applyBorder="1" applyAlignment="1">
      <alignment horizontal="center" vertical="center" wrapText="1"/>
    </xf>
    <xf numFmtId="164" fontId="31" fillId="2" borderId="3" xfId="41" applyFont="1" applyFill="1" applyBorder="1" applyAlignment="1">
      <alignment horizontal="right" vertical="center"/>
    </xf>
    <xf numFmtId="0" fontId="27" fillId="2" borderId="3" xfId="40" applyFont="1" applyFill="1" applyBorder="1" applyAlignment="1">
      <alignment horizontal="center" vertical="top" wrapText="1"/>
    </xf>
    <xf numFmtId="0" fontId="27" fillId="2" borderId="3" xfId="19" applyFont="1" applyFill="1" applyBorder="1" applyAlignment="1">
      <alignment horizontal="left" vertical="center" wrapText="1"/>
    </xf>
    <xf numFmtId="0" fontId="28" fillId="2" borderId="3" xfId="19" applyFont="1" applyFill="1" applyBorder="1" applyAlignment="1">
      <alignment horizontal="left" vertical="center" wrapText="1"/>
    </xf>
    <xf numFmtId="2" fontId="28" fillId="2" borderId="3" xfId="10" applyNumberFormat="1" applyFont="1" applyFill="1" applyBorder="1" applyAlignment="1">
      <alignment horizontal="center" vertical="center"/>
    </xf>
    <xf numFmtId="0" fontId="31" fillId="2" borderId="3" xfId="19" applyFont="1" applyFill="1" applyBorder="1" applyAlignment="1">
      <alignment horizontal="left" vertical="center" wrapText="1"/>
    </xf>
    <xf numFmtId="2" fontId="31" fillId="2" borderId="3" xfId="40" applyNumberFormat="1" applyFont="1" applyFill="1" applyBorder="1" applyAlignment="1">
      <alignment horizontal="center" vertical="center"/>
    </xf>
    <xf numFmtId="0" fontId="27" fillId="2" borderId="3" xfId="19" applyFont="1" applyFill="1" applyBorder="1" applyAlignment="1">
      <alignment horizontal="center" vertical="center" wrapText="1"/>
    </xf>
    <xf numFmtId="2" fontId="26" fillId="2" borderId="3" xfId="40" applyNumberFormat="1" applyFont="1" applyFill="1" applyBorder="1" applyAlignment="1">
      <alignment horizontal="center"/>
    </xf>
    <xf numFmtId="164" fontId="26" fillId="2" borderId="3" xfId="41" applyFont="1" applyFill="1" applyBorder="1" applyAlignment="1">
      <alignment horizontal="right"/>
    </xf>
    <xf numFmtId="2" fontId="28" fillId="2" borderId="3" xfId="40" applyNumberFormat="1" applyFont="1" applyFill="1" applyBorder="1" applyAlignment="1">
      <alignment horizontal="center" vertical="center"/>
    </xf>
    <xf numFmtId="164" fontId="28" fillId="2" borderId="3" xfId="41" applyFont="1" applyFill="1" applyBorder="1" applyAlignment="1">
      <alignment horizontal="right"/>
    </xf>
    <xf numFmtId="0" fontId="26" fillId="2" borderId="3" xfId="40" applyFont="1" applyFill="1" applyBorder="1" applyAlignment="1">
      <alignment horizontal="center" vertical="top"/>
    </xf>
    <xf numFmtId="0" fontId="28" fillId="2" borderId="3" xfId="40" applyFont="1" applyFill="1" applyBorder="1" applyAlignment="1">
      <alignment horizontal="left" vertical="top" wrapText="1" indent="1"/>
    </xf>
    <xf numFmtId="2" fontId="28" fillId="2" borderId="3" xfId="19" applyNumberFormat="1" applyFont="1" applyFill="1" applyBorder="1" applyAlignment="1">
      <alignment horizontal="center" vertical="center"/>
    </xf>
    <xf numFmtId="0" fontId="27" fillId="2" borderId="3" xfId="19" applyFont="1" applyFill="1" applyBorder="1" applyAlignment="1">
      <alignment horizontal="center" vertical="center"/>
    </xf>
    <xf numFmtId="0" fontId="27" fillId="2" borderId="3" xfId="19" applyFont="1" applyFill="1" applyBorder="1" applyAlignment="1">
      <alignment vertical="center"/>
    </xf>
    <xf numFmtId="2" fontId="27" fillId="2" borderId="3" xfId="19" applyNumberFormat="1" applyFont="1" applyFill="1" applyBorder="1" applyAlignment="1">
      <alignment horizontal="center" vertical="center"/>
    </xf>
    <xf numFmtId="164" fontId="26" fillId="2" borderId="3" xfId="41" applyFont="1" applyFill="1" applyBorder="1" applyAlignment="1">
      <alignment horizontal="right" vertical="center"/>
    </xf>
    <xf numFmtId="0" fontId="27" fillId="2" borderId="3" xfId="19" applyFont="1" applyFill="1" applyBorder="1" applyAlignment="1">
      <alignment horizontal="left" vertical="center"/>
    </xf>
    <xf numFmtId="0" fontId="28" fillId="2" borderId="3" xfId="19" applyFont="1" applyFill="1" applyBorder="1" applyAlignment="1">
      <alignment vertical="center"/>
    </xf>
    <xf numFmtId="2" fontId="28" fillId="2" borderId="3" xfId="40" applyNumberFormat="1" applyFont="1" applyFill="1" applyBorder="1" applyAlignment="1">
      <alignment horizontal="right" vertical="center" wrapText="1"/>
    </xf>
    <xf numFmtId="164" fontId="28" fillId="2" borderId="3" xfId="41" applyFont="1" applyFill="1" applyBorder="1" applyAlignment="1">
      <alignment horizontal="right" vertical="center" wrapText="1"/>
    </xf>
    <xf numFmtId="0" fontId="28" fillId="2" borderId="3" xfId="19" applyFont="1" applyFill="1" applyBorder="1" applyAlignment="1">
      <alignment horizontal="center" vertical="center"/>
    </xf>
    <xf numFmtId="0" fontId="28" fillId="2" borderId="3" xfId="40" applyFont="1" applyFill="1" applyBorder="1" applyAlignment="1">
      <alignment vertical="center" wrapText="1"/>
    </xf>
    <xf numFmtId="2" fontId="28" fillId="2" borderId="3" xfId="19" applyNumberFormat="1" applyFont="1" applyFill="1" applyBorder="1" applyAlignment="1">
      <alignment horizontal="right" vertical="center"/>
    </xf>
    <xf numFmtId="0" fontId="28" fillId="2" borderId="3" xfId="40" applyFont="1" applyFill="1" applyBorder="1" applyAlignment="1">
      <alignment horizontal="left" vertical="center" wrapText="1"/>
    </xf>
    <xf numFmtId="0" fontId="28" fillId="2" borderId="3" xfId="19" applyFont="1" applyFill="1" applyBorder="1" applyAlignment="1">
      <alignment horizontal="left" vertical="center"/>
    </xf>
    <xf numFmtId="0" fontId="26" fillId="2" borderId="3" xfId="19" applyFont="1" applyFill="1" applyBorder="1" applyAlignment="1">
      <alignment horizontal="left" vertical="center"/>
    </xf>
    <xf numFmtId="2" fontId="26" fillId="2" borderId="3" xfId="19" applyNumberFormat="1" applyFont="1" applyFill="1" applyBorder="1" applyAlignment="1">
      <alignment horizontal="right" vertical="center"/>
    </xf>
    <xf numFmtId="0" fontId="8" fillId="2" borderId="62" xfId="19" applyFont="1" applyFill="1" applyBorder="1" applyAlignment="1">
      <alignment horizontal="center" vertical="center"/>
    </xf>
    <xf numFmtId="0" fontId="32" fillId="2" borderId="0" xfId="40" applyFont="1" applyFill="1" applyAlignment="1">
      <alignment horizontal="left" vertical="center" wrapText="1"/>
    </xf>
    <xf numFmtId="2" fontId="9" fillId="2" borderId="0" xfId="19" applyNumberFormat="1" applyFont="1" applyFill="1" applyAlignment="1">
      <alignment horizontal="center" vertical="center"/>
    </xf>
    <xf numFmtId="2" fontId="33" fillId="2" borderId="0" xfId="40" applyNumberFormat="1" applyFont="1" applyFill="1" applyAlignment="1">
      <alignment horizontal="center" vertical="center"/>
    </xf>
    <xf numFmtId="2" fontId="8" fillId="2" borderId="0" xfId="40" applyNumberFormat="1" applyFont="1" applyFill="1" applyAlignment="1">
      <alignment horizontal="right" vertical="center"/>
    </xf>
    <xf numFmtId="0" fontId="33" fillId="2" borderId="0" xfId="40" applyFont="1" applyFill="1" applyAlignment="1">
      <alignment horizontal="center" vertical="center"/>
    </xf>
    <xf numFmtId="0" fontId="34" fillId="2" borderId="0" xfId="40" applyFont="1" applyFill="1" applyAlignment="1">
      <alignment vertical="center"/>
    </xf>
    <xf numFmtId="2" fontId="33" fillId="2" borderId="0" xfId="40" applyNumberFormat="1" applyFont="1" applyFill="1" applyAlignment="1">
      <alignment horizontal="right" vertical="center"/>
    </xf>
    <xf numFmtId="0" fontId="1" fillId="2" borderId="0" xfId="40" applyFill="1"/>
    <xf numFmtId="0" fontId="1" fillId="0" borderId="0" xfId="40"/>
    <xf numFmtId="0" fontId="36" fillId="7" borderId="66" xfId="40" applyFont="1" applyFill="1" applyBorder="1" applyAlignment="1">
      <alignment horizontal="center" vertical="center"/>
    </xf>
    <xf numFmtId="0" fontId="37" fillId="7" borderId="3" xfId="40" applyFont="1" applyFill="1" applyBorder="1" applyAlignment="1">
      <alignment horizontal="left" vertical="top"/>
    </xf>
    <xf numFmtId="168" fontId="37" fillId="7" borderId="3" xfId="18" applyNumberFormat="1" applyFont="1" applyFill="1" applyBorder="1" applyAlignment="1">
      <alignment horizontal="center" vertical="center"/>
    </xf>
    <xf numFmtId="0" fontId="37" fillId="7" borderId="3" xfId="40" applyFont="1" applyFill="1" applyBorder="1" applyAlignment="1">
      <alignment horizontal="center" vertical="center"/>
    </xf>
    <xf numFmtId="164" fontId="37" fillId="7" borderId="3" xfId="41" applyFont="1" applyFill="1" applyBorder="1" applyAlignment="1">
      <alignment horizontal="center" vertical="center"/>
    </xf>
    <xf numFmtId="164" fontId="36" fillId="7" borderId="67" xfId="41" applyFont="1" applyFill="1" applyBorder="1" applyAlignment="1">
      <alignment horizontal="center" vertical="center"/>
    </xf>
    <xf numFmtId="0" fontId="38" fillId="0" borderId="66" xfId="40" applyFont="1" applyBorder="1" applyAlignment="1">
      <alignment horizontal="center" vertical="center"/>
    </xf>
    <xf numFmtId="0" fontId="38" fillId="0" borderId="3" xfId="40" applyFont="1" applyBorder="1" applyAlignment="1">
      <alignment horizontal="left" vertical="top" wrapText="1"/>
    </xf>
    <xf numFmtId="0" fontId="38" fillId="0" borderId="3" xfId="40" applyFont="1" applyBorder="1" applyAlignment="1">
      <alignment horizontal="center" vertical="center"/>
    </xf>
    <xf numFmtId="164" fontId="38" fillId="0" borderId="3" xfId="41" applyFont="1" applyBorder="1" applyAlignment="1">
      <alignment horizontal="center" vertical="center"/>
    </xf>
    <xf numFmtId="164" fontId="38" fillId="0" borderId="67" xfId="41" applyFont="1" applyBorder="1" applyAlignment="1">
      <alignment horizontal="center" vertical="center"/>
    </xf>
    <xf numFmtId="0" fontId="38" fillId="0" borderId="3" xfId="40" applyFont="1" applyBorder="1" applyAlignment="1">
      <alignment horizontal="left" vertical="top"/>
    </xf>
    <xf numFmtId="0" fontId="38" fillId="0" borderId="3" xfId="40" applyFont="1" applyBorder="1" applyAlignment="1" applyProtection="1">
      <alignment horizontal="center" vertical="center" wrapText="1"/>
      <protection locked="0"/>
    </xf>
    <xf numFmtId="0" fontId="40" fillId="2" borderId="3" xfId="40" applyFont="1" applyFill="1" applyBorder="1" applyAlignment="1" applyProtection="1">
      <alignment horizontal="left" vertical="top" wrapText="1"/>
      <protection locked="0"/>
    </xf>
    <xf numFmtId="0" fontId="42" fillId="0" borderId="3" xfId="40" applyFont="1" applyBorder="1" applyAlignment="1" applyProtection="1">
      <alignment horizontal="left" vertical="top" wrapText="1"/>
      <protection locked="0"/>
    </xf>
    <xf numFmtId="164" fontId="38" fillId="0" borderId="3" xfId="41" applyFont="1" applyFill="1" applyBorder="1" applyAlignment="1">
      <alignment horizontal="center" vertical="center"/>
    </xf>
    <xf numFmtId="164" fontId="38" fillId="0" borderId="67" xfId="41" applyFont="1" applyFill="1" applyBorder="1" applyAlignment="1">
      <alignment horizontal="center" vertical="center"/>
    </xf>
    <xf numFmtId="0" fontId="43" fillId="0" borderId="3" xfId="40" applyFont="1" applyBorder="1" applyAlignment="1">
      <alignment horizontal="left" vertical="top" wrapText="1"/>
    </xf>
    <xf numFmtId="0" fontId="43" fillId="0" borderId="3" xfId="40" applyFont="1" applyBorder="1" applyAlignment="1" applyProtection="1">
      <alignment horizontal="center" vertical="center" wrapText="1"/>
      <protection locked="0"/>
    </xf>
    <xf numFmtId="0" fontId="43" fillId="0" borderId="3" xfId="40" applyFont="1" applyBorder="1" applyAlignment="1">
      <alignment horizontal="center" vertical="center"/>
    </xf>
    <xf numFmtId="164" fontId="43" fillId="0" borderId="3" xfId="41" applyFont="1" applyBorder="1" applyAlignment="1">
      <alignment horizontal="center" vertical="center"/>
    </xf>
    <xf numFmtId="164" fontId="43" fillId="0" borderId="67" xfId="41" applyFont="1" applyBorder="1" applyAlignment="1">
      <alignment horizontal="center" vertical="center"/>
    </xf>
    <xf numFmtId="169" fontId="38" fillId="0" borderId="3" xfId="42" applyNumberFormat="1" applyFont="1" applyBorder="1" applyAlignment="1" applyProtection="1">
      <alignment horizontal="center" vertical="center" wrapText="1"/>
      <protection locked="0"/>
    </xf>
    <xf numFmtId="0" fontId="38" fillId="0" borderId="3" xfId="40" applyFont="1" applyBorder="1" applyAlignment="1" applyProtection="1">
      <alignment horizontal="left" vertical="top" wrapText="1"/>
      <protection locked="0"/>
    </xf>
    <xf numFmtId="169" fontId="38" fillId="0" borderId="3" xfId="42" applyNumberFormat="1" applyFont="1" applyFill="1" applyBorder="1" applyAlignment="1" applyProtection="1">
      <alignment horizontal="center" vertical="center" wrapText="1"/>
      <protection locked="0"/>
    </xf>
    <xf numFmtId="0" fontId="37" fillId="12" borderId="3" xfId="40" applyFont="1" applyFill="1" applyBorder="1" applyAlignment="1">
      <alignment vertical="center" wrapText="1"/>
    </xf>
    <xf numFmtId="170" fontId="37" fillId="12" borderId="3" xfId="40" applyNumberFormat="1" applyFont="1" applyFill="1" applyBorder="1" applyAlignment="1">
      <alignment horizontal="center" vertical="center"/>
    </xf>
    <xf numFmtId="171" fontId="44" fillId="6" borderId="3" xfId="40" applyNumberFormat="1" applyFont="1" applyFill="1" applyBorder="1" applyAlignment="1">
      <alignment vertical="center"/>
    </xf>
    <xf numFmtId="170" fontId="44" fillId="6" borderId="3" xfId="40" applyNumberFormat="1" applyFont="1" applyFill="1" applyBorder="1" applyAlignment="1">
      <alignment vertical="center"/>
    </xf>
    <xf numFmtId="170" fontId="44" fillId="6" borderId="3" xfId="40" applyNumberFormat="1" applyFont="1" applyFill="1" applyBorder="1" applyAlignment="1">
      <alignment horizontal="center" vertical="center"/>
    </xf>
    <xf numFmtId="0" fontId="1" fillId="0" borderId="0" xfId="40" applyAlignment="1">
      <alignment horizontal="center" vertical="center"/>
    </xf>
    <xf numFmtId="0" fontId="1" fillId="0" borderId="0" xfId="40" applyAlignment="1">
      <alignment horizontal="left" vertical="top"/>
    </xf>
    <xf numFmtId="0" fontId="1" fillId="2" borderId="68" xfId="40" applyFill="1" applyBorder="1"/>
    <xf numFmtId="0" fontId="1" fillId="2" borderId="39" xfId="40" applyFill="1" applyBorder="1"/>
    <xf numFmtId="2" fontId="1" fillId="2" borderId="39" xfId="40" applyNumberFormat="1" applyFill="1" applyBorder="1" applyAlignment="1">
      <alignment wrapText="1"/>
    </xf>
    <xf numFmtId="2" fontId="1" fillId="2" borderId="69" xfId="40" applyNumberFormat="1" applyFill="1" applyBorder="1" applyAlignment="1">
      <alignment wrapText="1"/>
    </xf>
    <xf numFmtId="0" fontId="1" fillId="7" borderId="14" xfId="40" applyFill="1" applyBorder="1"/>
    <xf numFmtId="0" fontId="8" fillId="2" borderId="39" xfId="40" applyFont="1" applyFill="1" applyBorder="1" applyAlignment="1">
      <alignment horizontal="center" vertical="top"/>
    </xf>
    <xf numFmtId="0" fontId="23" fillId="2" borderId="39" xfId="40" applyFont="1" applyFill="1" applyBorder="1" applyAlignment="1">
      <alignment horizontal="left" vertical="center"/>
    </xf>
    <xf numFmtId="0" fontId="23" fillId="2" borderId="39" xfId="40" applyFont="1" applyFill="1" applyBorder="1" applyAlignment="1">
      <alignment horizontal="center" vertical="center"/>
    </xf>
    <xf numFmtId="0" fontId="23" fillId="2" borderId="70" xfId="40" applyFont="1" applyFill="1" applyBorder="1" applyAlignment="1">
      <alignment horizontal="center" vertical="center"/>
    </xf>
    <xf numFmtId="0" fontId="23" fillId="2" borderId="69" xfId="40" applyFont="1" applyFill="1" applyBorder="1" applyAlignment="1">
      <alignment horizontal="center" vertical="center"/>
    </xf>
    <xf numFmtId="0" fontId="8" fillId="8" borderId="3" xfId="40" applyFont="1" applyFill="1" applyBorder="1" applyAlignment="1">
      <alignment horizontal="center" vertical="center" wrapText="1"/>
    </xf>
    <xf numFmtId="2" fontId="8" fillId="8" borderId="3" xfId="40" applyNumberFormat="1" applyFont="1" applyFill="1" applyBorder="1" applyAlignment="1">
      <alignment horizontal="center" vertical="center" wrapText="1"/>
    </xf>
    <xf numFmtId="2" fontId="8" fillId="8" borderId="3" xfId="4" applyNumberFormat="1" applyFont="1" applyFill="1" applyBorder="1" applyAlignment="1">
      <alignment horizontal="right" vertical="center" wrapText="1"/>
    </xf>
    <xf numFmtId="0" fontId="47" fillId="2" borderId="3" xfId="40" applyFont="1" applyFill="1" applyBorder="1" applyAlignment="1">
      <alignment horizontal="center" vertical="center"/>
    </xf>
    <xf numFmtId="0" fontId="46" fillId="2" borderId="3" xfId="40" applyFont="1" applyFill="1" applyBorder="1" applyAlignment="1">
      <alignment horizontal="left" vertical="center" wrapText="1"/>
    </xf>
    <xf numFmtId="2" fontId="47" fillId="2" borderId="3" xfId="40" applyNumberFormat="1" applyFont="1" applyFill="1" applyBorder="1" applyAlignment="1">
      <alignment horizontal="center" vertical="center" wrapText="1"/>
    </xf>
    <xf numFmtId="0" fontId="48" fillId="0" borderId="3" xfId="40" applyFont="1" applyBorder="1" applyAlignment="1">
      <alignment horizontal="center"/>
    </xf>
    <xf numFmtId="0" fontId="13" fillId="0" borderId="3" xfId="40" applyFont="1" applyBorder="1" applyAlignment="1">
      <alignment horizontal="left" wrapText="1"/>
    </xf>
    <xf numFmtId="3" fontId="13" fillId="2" borderId="3" xfId="40" applyNumberFormat="1" applyFont="1" applyFill="1" applyBorder="1" applyAlignment="1">
      <alignment horizontal="center"/>
    </xf>
    <xf numFmtId="166" fontId="13" fillId="2" borderId="3" xfId="40" applyNumberFormat="1" applyFont="1" applyFill="1" applyBorder="1" applyAlignment="1">
      <alignment horizontal="center"/>
    </xf>
    <xf numFmtId="165" fontId="13" fillId="2" borderId="3" xfId="4" applyFont="1" applyFill="1" applyBorder="1" applyAlignment="1"/>
    <xf numFmtId="0" fontId="14" fillId="0" borderId="3" xfId="40" applyFont="1" applyBorder="1" applyAlignment="1">
      <alignment horizontal="left" wrapText="1"/>
    </xf>
    <xf numFmtId="4" fontId="13" fillId="2" borderId="3" xfId="40" applyNumberFormat="1" applyFont="1" applyFill="1" applyBorder="1" applyAlignment="1">
      <alignment horizontal="center"/>
    </xf>
    <xf numFmtId="0" fontId="12" fillId="13" borderId="3" xfId="40" applyFont="1" applyFill="1" applyBorder="1" applyAlignment="1">
      <alignment horizontal="center"/>
    </xf>
    <xf numFmtId="0" fontId="12" fillId="13" borderId="3" xfId="40" applyFont="1" applyFill="1" applyBorder="1" applyAlignment="1">
      <alignment horizontal="left" wrapText="1"/>
    </xf>
    <xf numFmtId="4" fontId="12" fillId="13" borderId="3" xfId="40" applyNumberFormat="1" applyFont="1" applyFill="1" applyBorder="1" applyAlignment="1">
      <alignment horizontal="center"/>
    </xf>
    <xf numFmtId="3" fontId="13" fillId="13" borderId="3" xfId="40" applyNumberFormat="1" applyFont="1" applyFill="1" applyBorder="1" applyAlignment="1">
      <alignment horizontal="center"/>
    </xf>
    <xf numFmtId="166" fontId="13" fillId="13" borderId="3" xfId="40" applyNumberFormat="1" applyFont="1" applyFill="1" applyBorder="1" applyAlignment="1">
      <alignment horizontal="center"/>
    </xf>
    <xf numFmtId="165" fontId="12" fillId="13" borderId="3" xfId="4" applyFont="1" applyFill="1" applyBorder="1" applyAlignment="1"/>
    <xf numFmtId="2" fontId="1" fillId="7" borderId="0" xfId="40" applyNumberFormat="1" applyFill="1" applyAlignment="1">
      <alignment wrapText="1"/>
    </xf>
    <xf numFmtId="0" fontId="12" fillId="0" borderId="3" xfId="40" applyFont="1" applyBorder="1" applyAlignment="1">
      <alignment horizontal="left" wrapText="1"/>
    </xf>
    <xf numFmtId="165" fontId="12" fillId="2" borderId="3" xfId="4" applyFont="1" applyFill="1" applyBorder="1" applyAlignment="1"/>
    <xf numFmtId="0" fontId="50" fillId="0" borderId="3" xfId="40" applyFont="1" applyBorder="1" applyAlignment="1">
      <alignment horizontal="left" wrapText="1"/>
    </xf>
    <xf numFmtId="3" fontId="12" fillId="2" borderId="3" xfId="40" applyNumberFormat="1" applyFont="1" applyFill="1" applyBorder="1" applyAlignment="1">
      <alignment horizontal="center"/>
    </xf>
    <xf numFmtId="0" fontId="12" fillId="0" borderId="3" xfId="40" applyFont="1" applyBorder="1" applyAlignment="1">
      <alignment horizontal="center"/>
    </xf>
    <xf numFmtId="0" fontId="51" fillId="0" borderId="3" xfId="40" applyFont="1" applyBorder="1" applyAlignment="1">
      <alignment horizontal="left" wrapText="1"/>
    </xf>
    <xf numFmtId="2" fontId="48" fillId="0" borderId="3" xfId="40" applyNumberFormat="1" applyFont="1" applyBorder="1" applyAlignment="1">
      <alignment horizontal="center"/>
    </xf>
    <xf numFmtId="4" fontId="12" fillId="2" borderId="3" xfId="40" applyNumberFormat="1" applyFont="1" applyFill="1" applyBorder="1" applyAlignment="1">
      <alignment horizontal="center"/>
    </xf>
    <xf numFmtId="0" fontId="51" fillId="0" borderId="3" xfId="27" applyFont="1" applyBorder="1" applyAlignment="1">
      <alignment horizontal="left" wrapText="1"/>
    </xf>
    <xf numFmtId="0" fontId="52" fillId="0" borderId="3" xfId="40" applyFont="1" applyBorder="1" applyAlignment="1">
      <alignment horizontal="center"/>
    </xf>
    <xf numFmtId="4" fontId="14" fillId="2" borderId="3" xfId="40" applyNumberFormat="1" applyFont="1" applyFill="1" applyBorder="1" applyAlignment="1">
      <alignment horizontal="center"/>
    </xf>
    <xf numFmtId="3" fontId="14" fillId="2" borderId="3" xfId="40" applyNumberFormat="1" applyFont="1" applyFill="1" applyBorder="1" applyAlignment="1">
      <alignment horizontal="center"/>
    </xf>
    <xf numFmtId="0" fontId="53" fillId="0" borderId="3" xfId="40" applyFont="1" applyBorder="1" applyAlignment="1">
      <alignment wrapText="1"/>
    </xf>
    <xf numFmtId="0" fontId="54" fillId="2" borderId="3" xfId="40" applyFont="1" applyFill="1" applyBorder="1" applyAlignment="1">
      <alignment wrapText="1"/>
    </xf>
    <xf numFmtId="3" fontId="54" fillId="2" borderId="3" xfId="40" applyNumberFormat="1" applyFont="1" applyFill="1" applyBorder="1" applyAlignment="1">
      <alignment wrapText="1"/>
    </xf>
    <xf numFmtId="166" fontId="54" fillId="2" borderId="3" xfId="40" applyNumberFormat="1" applyFont="1" applyFill="1" applyBorder="1" applyAlignment="1">
      <alignment wrapText="1"/>
    </xf>
    <xf numFmtId="0" fontId="55" fillId="0" borderId="3" xfId="40" applyFont="1" applyBorder="1" applyAlignment="1">
      <alignment wrapText="1"/>
    </xf>
    <xf numFmtId="0" fontId="54" fillId="0" borderId="3" xfId="40" applyFont="1" applyBorder="1" applyAlignment="1">
      <alignment wrapText="1"/>
    </xf>
    <xf numFmtId="0" fontId="55" fillId="0" borderId="3" xfId="40" applyFont="1" applyBorder="1" applyAlignment="1">
      <alignment vertical="center" wrapText="1"/>
    </xf>
    <xf numFmtId="0" fontId="56" fillId="0" borderId="3" xfId="40" applyFont="1" applyBorder="1" applyAlignment="1">
      <alignment wrapText="1"/>
    </xf>
    <xf numFmtId="2" fontId="57" fillId="2" borderId="3" xfId="10" applyNumberFormat="1" applyFont="1" applyFill="1" applyBorder="1" applyAlignment="1">
      <alignment horizontal="center" vertical="center"/>
    </xf>
    <xf numFmtId="3" fontId="54" fillId="2" borderId="3" xfId="40" applyNumberFormat="1" applyFont="1" applyFill="1" applyBorder="1" applyAlignment="1">
      <alignment horizontal="center" vertical="center" wrapText="1"/>
    </xf>
    <xf numFmtId="166" fontId="54" fillId="2" borderId="3" xfId="40" applyNumberFormat="1" applyFont="1" applyFill="1" applyBorder="1" applyAlignment="1">
      <alignment horizontal="center" vertical="center" wrapText="1"/>
    </xf>
    <xf numFmtId="0" fontId="59" fillId="2" borderId="3" xfId="19" applyFont="1" applyFill="1" applyBorder="1" applyAlignment="1">
      <alignment horizontal="center" vertical="center" wrapText="1"/>
    </xf>
    <xf numFmtId="0" fontId="9" fillId="2" borderId="3" xfId="19" applyFont="1" applyFill="1" applyBorder="1" applyAlignment="1">
      <alignment horizontal="left" vertical="top" wrapText="1"/>
    </xf>
    <xf numFmtId="2" fontId="57" fillId="2" borderId="3" xfId="19" applyNumberFormat="1" applyFont="1" applyFill="1" applyBorder="1" applyAlignment="1">
      <alignment horizontal="center" vertical="center" wrapText="1"/>
    </xf>
    <xf numFmtId="0" fontId="57" fillId="2" borderId="3" xfId="19" applyFont="1" applyFill="1" applyBorder="1" applyAlignment="1">
      <alignment horizontal="left" vertical="top" wrapText="1"/>
    </xf>
    <xf numFmtId="164" fontId="57" fillId="2" borderId="3" xfId="41" applyFont="1" applyFill="1" applyBorder="1" applyAlignment="1">
      <alignment horizontal="right" vertical="center"/>
    </xf>
    <xf numFmtId="0" fontId="17" fillId="0" borderId="3" xfId="40" applyFont="1" applyBorder="1" applyAlignment="1">
      <alignment horizontal="left" wrapText="1"/>
    </xf>
    <xf numFmtId="3" fontId="13" fillId="2" borderId="3" xfId="40" quotePrefix="1" applyNumberFormat="1" applyFont="1" applyFill="1" applyBorder="1" applyAlignment="1">
      <alignment horizontal="center"/>
    </xf>
    <xf numFmtId="0" fontId="13" fillId="0" borderId="3" xfId="40" applyFont="1" applyBorder="1" applyAlignment="1">
      <alignment horizontal="left" vertical="top" wrapText="1"/>
    </xf>
    <xf numFmtId="0" fontId="13" fillId="2" borderId="3" xfId="40" applyFont="1" applyFill="1" applyBorder="1" applyAlignment="1">
      <alignment horizontal="center"/>
    </xf>
    <xf numFmtId="0" fontId="13" fillId="0" borderId="3" xfId="40" applyFont="1" applyBorder="1" applyAlignment="1">
      <alignment wrapText="1"/>
    </xf>
    <xf numFmtId="165" fontId="14" fillId="2" borderId="3" xfId="4" applyFont="1" applyFill="1" applyBorder="1" applyAlignment="1"/>
    <xf numFmtId="0" fontId="60" fillId="2" borderId="3" xfId="19" applyFont="1" applyFill="1" applyBorder="1" applyAlignment="1">
      <alignment horizontal="left" vertical="center" wrapText="1"/>
    </xf>
    <xf numFmtId="2" fontId="60" fillId="2" borderId="3" xfId="19" applyNumberFormat="1" applyFont="1" applyFill="1" applyBorder="1" applyAlignment="1">
      <alignment horizontal="center" vertical="center" wrapText="1"/>
    </xf>
    <xf numFmtId="164" fontId="61" fillId="2" borderId="3" xfId="41" applyFont="1" applyFill="1" applyBorder="1" applyAlignment="1">
      <alignment horizontal="right" vertical="center"/>
    </xf>
    <xf numFmtId="164" fontId="60" fillId="2" borderId="3" xfId="41" applyFont="1" applyFill="1" applyBorder="1" applyAlignment="1">
      <alignment horizontal="right" vertical="center"/>
    </xf>
    <xf numFmtId="0" fontId="62" fillId="0" borderId="3" xfId="40" applyFont="1" applyBorder="1" applyAlignment="1">
      <alignment horizontal="center"/>
    </xf>
    <xf numFmtId="0" fontId="62" fillId="0" borderId="3" xfId="40" applyFont="1" applyBorder="1" applyAlignment="1">
      <alignment horizontal="left" wrapText="1"/>
    </xf>
    <xf numFmtId="0" fontId="63" fillId="2" borderId="3" xfId="40" applyFont="1" applyFill="1" applyBorder="1"/>
    <xf numFmtId="3" fontId="62" fillId="2" borderId="3" xfId="40" applyNumberFormat="1" applyFont="1" applyFill="1" applyBorder="1" applyAlignment="1">
      <alignment horizontal="center"/>
    </xf>
    <xf numFmtId="166" fontId="62" fillId="2" borderId="3" xfId="40" applyNumberFormat="1" applyFont="1" applyFill="1" applyBorder="1" applyAlignment="1">
      <alignment horizontal="center"/>
    </xf>
    <xf numFmtId="4" fontId="62" fillId="2" borderId="3" xfId="40" applyNumberFormat="1" applyFont="1" applyFill="1" applyBorder="1"/>
    <xf numFmtId="0" fontId="64" fillId="0" borderId="3" xfId="40" applyFont="1" applyBorder="1" applyAlignment="1">
      <alignment horizontal="left" wrapText="1"/>
    </xf>
    <xf numFmtId="4" fontId="64" fillId="2" borderId="3" xfId="40" applyNumberFormat="1" applyFont="1" applyFill="1" applyBorder="1" applyAlignment="1">
      <alignment horizontal="center"/>
    </xf>
    <xf numFmtId="165" fontId="64" fillId="2" borderId="3" xfId="4" applyFont="1" applyFill="1" applyBorder="1" applyAlignment="1"/>
    <xf numFmtId="164" fontId="65" fillId="0" borderId="3" xfId="41" applyFont="1" applyFill="1" applyBorder="1" applyAlignment="1">
      <alignment horizontal="left" wrapText="1"/>
    </xf>
    <xf numFmtId="164" fontId="65" fillId="2" borderId="3" xfId="41" applyFont="1" applyFill="1" applyBorder="1" applyAlignment="1">
      <alignment horizontal="center"/>
    </xf>
    <xf numFmtId="164" fontId="66" fillId="2" borderId="3" xfId="41" applyFont="1" applyFill="1" applyBorder="1" applyAlignment="1">
      <alignment horizontal="center"/>
    </xf>
    <xf numFmtId="164" fontId="65" fillId="2" borderId="3" xfId="41" applyFont="1" applyFill="1" applyBorder="1" applyAlignment="1"/>
    <xf numFmtId="0" fontId="45" fillId="11" borderId="3" xfId="40" applyFont="1" applyFill="1" applyBorder="1" applyAlignment="1">
      <alignment horizontal="center" vertical="center"/>
    </xf>
    <xf numFmtId="0" fontId="46" fillId="11" borderId="3" xfId="40" applyFont="1" applyFill="1" applyBorder="1" applyAlignment="1">
      <alignment horizontal="center" wrapText="1"/>
    </xf>
    <xf numFmtId="0" fontId="47" fillId="11" borderId="3" xfId="40" applyFont="1" applyFill="1" applyBorder="1" applyAlignment="1">
      <alignment horizontal="center" vertical="center"/>
    </xf>
    <xf numFmtId="2" fontId="47" fillId="11" borderId="3" xfId="40" applyNumberFormat="1" applyFont="1" applyFill="1" applyBorder="1" applyAlignment="1">
      <alignment horizontal="center" vertical="center" wrapText="1"/>
    </xf>
    <xf numFmtId="0" fontId="48" fillId="11" borderId="3" xfId="40" applyFont="1" applyFill="1" applyBorder="1" applyAlignment="1">
      <alignment horizontal="center"/>
    </xf>
    <xf numFmtId="0" fontId="14" fillId="11" borderId="3" xfId="40" applyFont="1" applyFill="1" applyBorder="1" applyAlignment="1">
      <alignment horizontal="center" wrapText="1"/>
    </xf>
    <xf numFmtId="4" fontId="13" fillId="11" borderId="3" xfId="40" applyNumberFormat="1" applyFont="1" applyFill="1" applyBorder="1" applyAlignment="1">
      <alignment horizontal="center"/>
    </xf>
    <xf numFmtId="3" fontId="13" fillId="11" borderId="3" xfId="40" applyNumberFormat="1" applyFont="1" applyFill="1" applyBorder="1" applyAlignment="1">
      <alignment horizontal="center"/>
    </xf>
    <xf numFmtId="166" fontId="13" fillId="11" borderId="3" xfId="40" applyNumberFormat="1" applyFont="1" applyFill="1" applyBorder="1" applyAlignment="1">
      <alignment horizontal="center"/>
    </xf>
    <xf numFmtId="165" fontId="13" fillId="11" borderId="3" xfId="4" applyFont="1" applyFill="1" applyBorder="1" applyAlignment="1"/>
    <xf numFmtId="0" fontId="12" fillId="11" borderId="3" xfId="40" applyFont="1" applyFill="1" applyBorder="1" applyAlignment="1">
      <alignment horizontal="center"/>
    </xf>
    <xf numFmtId="4" fontId="12" fillId="11" borderId="3" xfId="40" applyNumberFormat="1" applyFont="1" applyFill="1" applyBorder="1" applyAlignment="1">
      <alignment horizontal="center"/>
    </xf>
    <xf numFmtId="165" fontId="12" fillId="11" borderId="3" xfId="4" applyFont="1" applyFill="1" applyBorder="1" applyAlignment="1"/>
    <xf numFmtId="0" fontId="14" fillId="11" borderId="3" xfId="40" applyFont="1" applyFill="1" applyBorder="1" applyAlignment="1">
      <alignment horizontal="left" wrapText="1"/>
    </xf>
    <xf numFmtId="0" fontId="12" fillId="5" borderId="3" xfId="40" applyFont="1" applyFill="1" applyBorder="1" applyAlignment="1">
      <alignment horizontal="center"/>
    </xf>
    <xf numFmtId="0" fontId="12" fillId="5" borderId="3" xfId="40" applyFont="1" applyFill="1" applyBorder="1" applyAlignment="1">
      <alignment horizontal="left" wrapText="1"/>
    </xf>
    <xf numFmtId="4" fontId="12" fillId="5" borderId="3" xfId="40" applyNumberFormat="1" applyFont="1" applyFill="1" applyBorder="1" applyAlignment="1">
      <alignment horizontal="center"/>
    </xf>
    <xf numFmtId="3" fontId="12" fillId="5" borderId="3" xfId="40" applyNumberFormat="1" applyFont="1" applyFill="1" applyBorder="1" applyAlignment="1">
      <alignment horizontal="center"/>
    </xf>
    <xf numFmtId="166" fontId="12" fillId="5" borderId="3" xfId="40" applyNumberFormat="1" applyFont="1" applyFill="1" applyBorder="1" applyAlignment="1">
      <alignment horizontal="center"/>
    </xf>
    <xf numFmtId="165" fontId="12" fillId="5" borderId="3" xfId="4" applyFont="1" applyFill="1" applyBorder="1" applyAlignment="1"/>
    <xf numFmtId="3" fontId="13" fillId="5" borderId="3" xfId="40" applyNumberFormat="1" applyFont="1" applyFill="1" applyBorder="1" applyAlignment="1">
      <alignment horizontal="center"/>
    </xf>
    <xf numFmtId="166" fontId="13" fillId="5" borderId="3" xfId="40" applyNumberFormat="1" applyFont="1" applyFill="1" applyBorder="1" applyAlignment="1">
      <alignment horizontal="center"/>
    </xf>
    <xf numFmtId="4" fontId="14" fillId="11" borderId="3" xfId="40" applyNumberFormat="1" applyFont="1" applyFill="1" applyBorder="1" applyAlignment="1">
      <alignment horizontal="center"/>
    </xf>
    <xf numFmtId="3" fontId="14" fillId="11" borderId="3" xfId="40" applyNumberFormat="1" applyFont="1" applyFill="1" applyBorder="1" applyAlignment="1">
      <alignment horizontal="center"/>
    </xf>
    <xf numFmtId="0" fontId="12" fillId="11" borderId="3" xfId="40" applyFont="1" applyFill="1" applyBorder="1" applyAlignment="1">
      <alignment horizontal="center" wrapText="1"/>
    </xf>
    <xf numFmtId="166" fontId="51" fillId="11" borderId="3" xfId="40" applyNumberFormat="1" applyFont="1" applyFill="1" applyBorder="1" applyAlignment="1">
      <alignment horizontal="center"/>
    </xf>
    <xf numFmtId="165" fontId="14" fillId="11" borderId="3" xfId="4" applyFont="1" applyFill="1" applyBorder="1" applyAlignment="1"/>
    <xf numFmtId="164" fontId="61" fillId="11" borderId="3" xfId="41" applyFont="1" applyFill="1" applyBorder="1" applyAlignment="1">
      <alignment horizontal="right" vertical="center"/>
    </xf>
    <xf numFmtId="0" fontId="62" fillId="5" borderId="3" xfId="40" applyFont="1" applyFill="1" applyBorder="1" applyAlignment="1">
      <alignment horizontal="center"/>
    </xf>
    <xf numFmtId="0" fontId="64" fillId="5" borderId="3" xfId="40" applyFont="1" applyFill="1" applyBorder="1" applyAlignment="1">
      <alignment horizontal="left" wrapText="1"/>
    </xf>
    <xf numFmtId="4" fontId="64" fillId="5" borderId="3" xfId="40" applyNumberFormat="1" applyFont="1" applyFill="1" applyBorder="1" applyAlignment="1">
      <alignment horizontal="center"/>
    </xf>
    <xf numFmtId="3" fontId="62" fillId="5" borderId="3" xfId="40" applyNumberFormat="1" applyFont="1" applyFill="1" applyBorder="1" applyAlignment="1">
      <alignment horizontal="center"/>
    </xf>
    <xf numFmtId="166" fontId="62" fillId="5" borderId="3" xfId="40" applyNumberFormat="1" applyFont="1" applyFill="1" applyBorder="1" applyAlignment="1">
      <alignment horizontal="center"/>
    </xf>
    <xf numFmtId="165" fontId="64" fillId="5" borderId="3" xfId="4" applyFont="1" applyFill="1" applyBorder="1" applyAlignment="1"/>
    <xf numFmtId="0" fontId="67" fillId="2" borderId="3" xfId="38" applyFont="1" applyFill="1" applyBorder="1" applyAlignment="1">
      <alignment horizontal="left" wrapText="1" indent="1"/>
    </xf>
    <xf numFmtId="0" fontId="67" fillId="2" borderId="3" xfId="38" applyFont="1" applyFill="1" applyBorder="1" applyAlignment="1">
      <alignment horizontal="left" indent="1"/>
    </xf>
    <xf numFmtId="0" fontId="67" fillId="2" borderId="3" xfId="38" applyFont="1" applyFill="1" applyBorder="1" applyAlignment="1">
      <alignment horizontal="center"/>
    </xf>
    <xf numFmtId="49" fontId="67" fillId="2" borderId="3" xfId="38" applyNumberFormat="1" applyFont="1" applyFill="1" applyBorder="1" applyAlignment="1">
      <alignment horizontal="center"/>
    </xf>
    <xf numFmtId="164" fontId="67" fillId="2" borderId="3" xfId="39" applyFont="1" applyFill="1" applyBorder="1"/>
    <xf numFmtId="43" fontId="67" fillId="2" borderId="3" xfId="2" applyNumberFormat="1" applyFont="1" applyFill="1" applyBorder="1"/>
    <xf numFmtId="1" fontId="67" fillId="2" borderId="3" xfId="38" applyNumberFormat="1" applyFont="1" applyFill="1" applyBorder="1" applyAlignment="1">
      <alignment horizontal="center"/>
    </xf>
    <xf numFmtId="0" fontId="13" fillId="0" borderId="1" xfId="0" applyFont="1" applyBorder="1" applyAlignment="1">
      <alignment horizontal="center"/>
    </xf>
    <xf numFmtId="166" fontId="9" fillId="0" borderId="6" xfId="0" applyNumberFormat="1" applyFont="1" applyBorder="1" applyAlignment="1">
      <alignment horizontal="center" vertical="center"/>
    </xf>
    <xf numFmtId="166" fontId="9" fillId="0" borderId="38" xfId="0" applyNumberFormat="1" applyFont="1" applyBorder="1" applyAlignment="1">
      <alignment horizontal="center" vertical="center"/>
    </xf>
    <xf numFmtId="4" fontId="9" fillId="0" borderId="6" xfId="0" applyNumberFormat="1" applyFont="1" applyBorder="1" applyAlignment="1">
      <alignment horizontal="center" vertical="center"/>
    </xf>
    <xf numFmtId="4" fontId="9" fillId="0" borderId="38" xfId="0" applyNumberFormat="1" applyFont="1" applyBorder="1" applyAlignment="1">
      <alignment horizontal="center" vertical="center"/>
    </xf>
    <xf numFmtId="0" fontId="9" fillId="0" borderId="15" xfId="0" applyFont="1" applyBorder="1" applyAlignment="1">
      <alignment horizontal="center"/>
    </xf>
    <xf numFmtId="0" fontId="9" fillId="0" borderId="37" xfId="0" applyFont="1" applyBorder="1" applyAlignment="1">
      <alignment horizontal="center"/>
    </xf>
    <xf numFmtId="4" fontId="8" fillId="0" borderId="32" xfId="0" applyNumberFormat="1" applyFont="1" applyBorder="1" applyAlignment="1">
      <alignment horizontal="center" wrapText="1"/>
    </xf>
    <xf numFmtId="4" fontId="8" fillId="0" borderId="36" xfId="0" applyNumberFormat="1" applyFont="1" applyBorder="1" applyAlignment="1">
      <alignment horizontal="center" wrapText="1"/>
    </xf>
    <xf numFmtId="0" fontId="9" fillId="0" borderId="0" xfId="0" applyFont="1" applyAlignment="1">
      <alignment horizontal="center" vertical="center" wrapText="1"/>
    </xf>
    <xf numFmtId="4" fontId="9" fillId="0" borderId="4" xfId="0" applyNumberFormat="1" applyFont="1" applyBorder="1" applyAlignment="1">
      <alignment horizontal="center" vertical="center"/>
    </xf>
    <xf numFmtId="166" fontId="9" fillId="0" borderId="4" xfId="0" applyNumberFormat="1" applyFont="1" applyBorder="1" applyAlignment="1">
      <alignment horizontal="center" vertical="center"/>
    </xf>
    <xf numFmtId="0" fontId="8" fillId="4" borderId="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9" fillId="0" borderId="20" xfId="0" applyFont="1" applyBorder="1" applyAlignment="1">
      <alignment horizontal="left" wrapText="1"/>
    </xf>
    <xf numFmtId="0" fontId="9" fillId="0" borderId="34" xfId="0" applyFont="1" applyBorder="1" applyAlignment="1">
      <alignment horizontal="left" wrapText="1"/>
    </xf>
    <xf numFmtId="0" fontId="9" fillId="0" borderId="32" xfId="0" applyFont="1" applyBorder="1" applyAlignment="1">
      <alignment horizontal="left" wrapText="1"/>
    </xf>
    <xf numFmtId="0" fontId="9" fillId="0" borderId="33"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8" fillId="0" borderId="21"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9" fillId="0" borderId="21" xfId="0" applyFont="1" applyBorder="1" applyAlignment="1">
      <alignment horizontal="left" wrapText="1"/>
    </xf>
    <xf numFmtId="0" fontId="9" fillId="0" borderId="22" xfId="0" applyFont="1" applyBorder="1" applyAlignment="1">
      <alignment horizontal="left" wrapText="1"/>
    </xf>
    <xf numFmtId="0" fontId="9" fillId="0" borderId="23" xfId="0" applyFont="1" applyBorder="1" applyAlignment="1">
      <alignment horizontal="left"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17" fillId="2" borderId="0" xfId="0" applyFont="1" applyFill="1" applyAlignment="1">
      <alignment horizontal="center"/>
    </xf>
    <xf numFmtId="0" fontId="17" fillId="2" borderId="12" xfId="0" applyFont="1" applyFill="1" applyBorder="1" applyAlignment="1">
      <alignment horizontal="center"/>
    </xf>
    <xf numFmtId="0" fontId="17" fillId="2" borderId="8" xfId="0" applyFont="1" applyFill="1" applyBorder="1" applyAlignment="1">
      <alignment horizontal="center"/>
    </xf>
    <xf numFmtId="0" fontId="17" fillId="2" borderId="0" xfId="0" applyFont="1" applyFill="1" applyAlignment="1">
      <alignment horizontal="left"/>
    </xf>
    <xf numFmtId="0" fontId="17" fillId="2" borderId="12" xfId="0" applyFont="1" applyFill="1" applyBorder="1" applyAlignment="1">
      <alignment horizontal="left"/>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5" borderId="8" xfId="0" applyFont="1" applyFill="1" applyBorder="1" applyAlignment="1">
      <alignment horizontal="left" wrapText="1"/>
    </xf>
    <xf numFmtId="0" fontId="8" fillId="5" borderId="0" xfId="0" applyFont="1" applyFill="1" applyAlignment="1">
      <alignment horizontal="left" wrapText="1"/>
    </xf>
    <xf numFmtId="0" fontId="8" fillId="5" borderId="12" xfId="0" applyFont="1" applyFill="1" applyBorder="1" applyAlignment="1">
      <alignment horizontal="left" wrapText="1"/>
    </xf>
    <xf numFmtId="0" fontId="8" fillId="5" borderId="8" xfId="0" applyFont="1" applyFill="1" applyBorder="1" applyAlignment="1">
      <alignment horizontal="left"/>
    </xf>
    <xf numFmtId="0" fontId="8" fillId="5" borderId="0" xfId="0" applyFont="1" applyFill="1" applyAlignment="1">
      <alignment horizontal="left"/>
    </xf>
    <xf numFmtId="0" fontId="8" fillId="5" borderId="12" xfId="0" applyFont="1" applyFill="1" applyBorder="1" applyAlignment="1">
      <alignment horizontal="left"/>
    </xf>
    <xf numFmtId="0" fontId="17" fillId="2" borderId="8" xfId="0" applyFont="1" applyFill="1" applyBorder="1" applyAlignment="1">
      <alignment horizontal="left"/>
    </xf>
    <xf numFmtId="0" fontId="8" fillId="2" borderId="8" xfId="0" applyFont="1" applyFill="1" applyBorder="1" applyAlignment="1">
      <alignment horizontal="left"/>
    </xf>
    <xf numFmtId="0" fontId="8" fillId="2" borderId="0" xfId="0" applyFont="1" applyFill="1" applyAlignment="1">
      <alignment horizontal="left"/>
    </xf>
    <xf numFmtId="0" fontId="8" fillId="2" borderId="12" xfId="0" applyFont="1" applyFill="1" applyBorder="1" applyAlignment="1">
      <alignment horizontal="left"/>
    </xf>
    <xf numFmtId="0" fontId="8" fillId="2" borderId="18" xfId="0" applyFont="1" applyFill="1" applyBorder="1" applyAlignment="1">
      <alignment horizontal="left"/>
    </xf>
    <xf numFmtId="0" fontId="8" fillId="2" borderId="19" xfId="0" applyFont="1" applyFill="1" applyBorder="1" applyAlignment="1">
      <alignment horizontal="left"/>
    </xf>
    <xf numFmtId="0" fontId="8" fillId="2" borderId="20" xfId="0" applyFont="1" applyFill="1" applyBorder="1" applyAlignment="1">
      <alignment horizontal="left"/>
    </xf>
    <xf numFmtId="0" fontId="17" fillId="2" borderId="18" xfId="0" applyFont="1" applyFill="1" applyBorder="1" applyAlignment="1">
      <alignment horizontal="left"/>
    </xf>
    <xf numFmtId="0" fontId="17" fillId="2" borderId="19" xfId="0" applyFont="1" applyFill="1" applyBorder="1" applyAlignment="1">
      <alignment horizontal="left"/>
    </xf>
    <xf numFmtId="0" fontId="17" fillId="2" borderId="20" xfId="0" applyFont="1" applyFill="1" applyBorder="1" applyAlignment="1">
      <alignment horizontal="left"/>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wrapText="1"/>
    </xf>
    <xf numFmtId="0" fontId="8" fillId="0" borderId="22" xfId="0" applyFont="1" applyBorder="1" applyAlignment="1">
      <alignment horizontal="left" wrapText="1"/>
    </xf>
    <xf numFmtId="0" fontId="8" fillId="0" borderId="23" xfId="0" applyFont="1" applyBorder="1" applyAlignment="1">
      <alignment horizontal="left" wrapText="1"/>
    </xf>
    <xf numFmtId="0" fontId="18" fillId="0" borderId="21" xfId="0" applyFont="1" applyBorder="1" applyAlignment="1">
      <alignment horizontal="left"/>
    </xf>
    <xf numFmtId="0" fontId="18" fillId="0" borderId="22" xfId="0" applyFont="1" applyBorder="1" applyAlignment="1">
      <alignment horizontal="left"/>
    </xf>
    <xf numFmtId="0" fontId="18" fillId="0" borderId="23" xfId="0" applyFont="1" applyBorder="1" applyAlignment="1">
      <alignment horizontal="left"/>
    </xf>
    <xf numFmtId="0" fontId="8" fillId="2" borderId="21" xfId="0" applyFont="1" applyFill="1" applyBorder="1" applyAlignment="1">
      <alignment horizontal="left"/>
    </xf>
    <xf numFmtId="0" fontId="8" fillId="2" borderId="22" xfId="0" applyFont="1" applyFill="1" applyBorder="1" applyAlignment="1">
      <alignment horizontal="left"/>
    </xf>
    <xf numFmtId="0" fontId="8" fillId="2" borderId="23" xfId="0" applyFont="1" applyFill="1" applyBorder="1" applyAlignment="1">
      <alignment horizontal="left"/>
    </xf>
    <xf numFmtId="164" fontId="8" fillId="3" borderId="4" xfId="36" applyFont="1" applyFill="1" applyBorder="1" applyAlignment="1">
      <alignment horizontal="center" vertical="center"/>
    </xf>
    <xf numFmtId="164" fontId="8" fillId="3" borderId="38" xfId="36" applyFont="1" applyFill="1" applyBorder="1" applyAlignment="1">
      <alignment horizontal="center" vertical="center"/>
    </xf>
    <xf numFmtId="0" fontId="8" fillId="0" borderId="8" xfId="0" applyFont="1" applyBorder="1" applyAlignment="1">
      <alignment horizontal="left"/>
    </xf>
    <xf numFmtId="0" fontId="8" fillId="0" borderId="0" xfId="0" applyFont="1" applyAlignment="1">
      <alignment horizontal="left"/>
    </xf>
    <xf numFmtId="0" fontId="8" fillId="0" borderId="12" xfId="0" applyFont="1" applyBorder="1" applyAlignment="1">
      <alignment horizontal="left"/>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9" fillId="0" borderId="4" xfId="0" applyFont="1" applyBorder="1" applyAlignment="1">
      <alignment horizontal="center"/>
    </xf>
    <xf numFmtId="0" fontId="9" fillId="0" borderId="38" xfId="0" applyFont="1" applyBorder="1" applyAlignment="1">
      <alignment horizontal="center"/>
    </xf>
    <xf numFmtId="4" fontId="8" fillId="0" borderId="4" xfId="0" applyNumberFormat="1" applyFont="1" applyBorder="1" applyAlignment="1">
      <alignment horizontal="center"/>
    </xf>
    <xf numFmtId="4" fontId="8" fillId="0" borderId="38" xfId="0" applyNumberFormat="1" applyFont="1" applyBorder="1" applyAlignment="1">
      <alignment horizontal="center"/>
    </xf>
    <xf numFmtId="164" fontId="8" fillId="3" borderId="6" xfId="36" applyFont="1" applyFill="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9" fillId="0" borderId="29"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4" fontId="9" fillId="0" borderId="4" xfId="0" applyNumberFormat="1" applyFont="1" applyBorder="1" applyAlignment="1">
      <alignment horizontal="center"/>
    </xf>
    <xf numFmtId="4" fontId="9" fillId="0" borderId="38" xfId="0" applyNumberFormat="1" applyFont="1" applyBorder="1" applyAlignment="1">
      <alignment horizontal="center"/>
    </xf>
    <xf numFmtId="0" fontId="9" fillId="0" borderId="22" xfId="0" applyFont="1" applyBorder="1" applyAlignment="1">
      <alignment horizontal="left"/>
    </xf>
    <xf numFmtId="0" fontId="9" fillId="0" borderId="23" xfId="0" applyFont="1" applyBorder="1" applyAlignment="1">
      <alignment horizontal="left"/>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34"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left"/>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8" fillId="0" borderId="8" xfId="9" applyFont="1" applyBorder="1" applyAlignment="1">
      <alignment horizontal="center" vertical="center" wrapText="1"/>
    </xf>
    <xf numFmtId="0" fontId="8" fillId="0" borderId="0" xfId="9" applyFont="1" applyAlignment="1">
      <alignment horizontal="center" vertical="center" wrapText="1"/>
    </xf>
    <xf numFmtId="0" fontId="8" fillId="0" borderId="12" xfId="9"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9" fillId="0" borderId="21" xfId="0" applyFont="1" applyBorder="1" applyAlignment="1">
      <alignment horizontal="left"/>
    </xf>
    <xf numFmtId="0" fontId="9" fillId="0" borderId="43" xfId="0" applyFont="1" applyBorder="1" applyAlignment="1">
      <alignment horizontal="left"/>
    </xf>
    <xf numFmtId="0" fontId="9" fillId="0" borderId="39" xfId="0" applyFont="1" applyBorder="1" applyAlignment="1">
      <alignment horizontal="left"/>
    </xf>
    <xf numFmtId="0" fontId="9" fillId="0" borderId="40" xfId="0" applyFont="1" applyBorder="1" applyAlignment="1">
      <alignment horizontal="left"/>
    </xf>
    <xf numFmtId="0" fontId="18" fillId="0" borderId="34"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8" fillId="0" borderId="34"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9" fillId="0" borderId="8" xfId="0" applyFont="1" applyBorder="1" applyAlignment="1">
      <alignment horizontal="left"/>
    </xf>
    <xf numFmtId="0" fontId="9" fillId="0" borderId="0" xfId="0" applyFont="1" applyAlignment="1">
      <alignment horizontal="left"/>
    </xf>
    <xf numFmtId="0" fontId="18" fillId="0" borderId="34" xfId="0" applyFont="1" applyBorder="1" applyAlignment="1">
      <alignment horizontal="left"/>
    </xf>
    <xf numFmtId="0" fontId="18" fillId="0" borderId="32" xfId="0" applyFont="1" applyBorder="1" applyAlignment="1">
      <alignment horizontal="left"/>
    </xf>
    <xf numFmtId="0" fontId="18" fillId="0" borderId="33" xfId="0" applyFont="1" applyBorder="1" applyAlignment="1">
      <alignment horizontal="left"/>
    </xf>
    <xf numFmtId="0" fontId="17" fillId="0" borderId="18" xfId="0" applyFont="1" applyBorder="1" applyAlignment="1">
      <alignment horizontal="left"/>
    </xf>
    <xf numFmtId="0" fontId="17" fillId="0" borderId="19" xfId="0" applyFont="1" applyBorder="1" applyAlignment="1">
      <alignment horizontal="left"/>
    </xf>
    <xf numFmtId="0" fontId="17" fillId="0" borderId="20" xfId="0" applyFont="1" applyBorder="1" applyAlignment="1">
      <alignment horizontal="left"/>
    </xf>
    <xf numFmtId="0" fontId="8" fillId="0" borderId="8" xfId="0" applyFont="1" applyBorder="1" applyAlignment="1">
      <alignment horizontal="left" wrapText="1"/>
    </xf>
    <xf numFmtId="0" fontId="8" fillId="0" borderId="0" xfId="0" applyFont="1" applyAlignment="1">
      <alignment horizontal="left" wrapText="1"/>
    </xf>
    <xf numFmtId="0" fontId="8" fillId="0" borderId="12" xfId="0" applyFont="1" applyBorder="1" applyAlignment="1">
      <alignment horizontal="left" wrapText="1"/>
    </xf>
    <xf numFmtId="0" fontId="8" fillId="0" borderId="18" xfId="0" applyFont="1" applyBorder="1" applyAlignment="1">
      <alignment horizontal="left"/>
    </xf>
    <xf numFmtId="0" fontId="8" fillId="0" borderId="19" xfId="0" applyFont="1" applyBorder="1" applyAlignment="1">
      <alignment horizontal="left"/>
    </xf>
    <xf numFmtId="0" fontId="8" fillId="0" borderId="20" xfId="0" applyFont="1" applyBorder="1" applyAlignment="1">
      <alignment horizontal="left"/>
    </xf>
    <xf numFmtId="0" fontId="9" fillId="0" borderId="18"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0" fontId="18" fillId="0" borderId="20" xfId="0" applyFont="1" applyBorder="1" applyAlignment="1">
      <alignment horizontal="left"/>
    </xf>
    <xf numFmtId="4" fontId="8" fillId="0" borderId="45" xfId="0" applyNumberFormat="1" applyFont="1" applyBorder="1" applyAlignment="1">
      <alignment horizontal="center"/>
    </xf>
    <xf numFmtId="4" fontId="8" fillId="0" borderId="42" xfId="0" applyNumberFormat="1" applyFont="1" applyBorder="1" applyAlignment="1">
      <alignment horizontal="center"/>
    </xf>
    <xf numFmtId="4" fontId="8" fillId="0" borderId="44" xfId="0" applyNumberFormat="1" applyFont="1" applyBorder="1" applyAlignment="1">
      <alignment horizontal="center"/>
    </xf>
    <xf numFmtId="0" fontId="17" fillId="0" borderId="45" xfId="0" applyFont="1" applyBorder="1" applyAlignment="1">
      <alignment horizontal="left"/>
    </xf>
    <xf numFmtId="0" fontId="17" fillId="0" borderId="42" xfId="0" applyFont="1" applyBorder="1" applyAlignment="1">
      <alignment horizontal="left"/>
    </xf>
    <xf numFmtId="0" fontId="17" fillId="0" borderId="44" xfId="0" applyFont="1" applyBorder="1" applyAlignment="1">
      <alignment horizontal="left"/>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9" fillId="0" borderId="11" xfId="0" applyFont="1" applyBorder="1" applyAlignment="1">
      <alignment horizontal="left"/>
    </xf>
    <xf numFmtId="0" fontId="9" fillId="0" borderId="1" xfId="0" applyFont="1" applyBorder="1" applyAlignment="1">
      <alignment horizontal="left"/>
    </xf>
    <xf numFmtId="0" fontId="9" fillId="0" borderId="16" xfId="0" applyFont="1" applyBorder="1" applyAlignment="1">
      <alignment horizontal="left"/>
    </xf>
    <xf numFmtId="0" fontId="8" fillId="0" borderId="35" xfId="0" applyFont="1" applyBorder="1" applyAlignment="1">
      <alignment horizontal="center" wrapText="1"/>
    </xf>
    <xf numFmtId="0" fontId="8" fillId="0" borderId="36" xfId="0" applyFont="1" applyBorder="1" applyAlignment="1">
      <alignment horizontal="center" wrapText="1"/>
    </xf>
    <xf numFmtId="0" fontId="8" fillId="0" borderId="37" xfId="0" applyFont="1" applyBorder="1" applyAlignment="1">
      <alignment horizont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8" fillId="10" borderId="59" xfId="0" applyFont="1" applyFill="1" applyBorder="1" applyAlignment="1">
      <alignment horizontal="center" vertical="center"/>
    </xf>
    <xf numFmtId="0" fontId="8" fillId="10" borderId="60" xfId="0" applyFont="1" applyFill="1" applyBorder="1" applyAlignment="1">
      <alignment horizontal="center" vertical="center"/>
    </xf>
    <xf numFmtId="0" fontId="8" fillId="10" borderId="61" xfId="0" applyFont="1" applyFill="1" applyBorder="1" applyAlignment="1">
      <alignment horizontal="center" vertical="center"/>
    </xf>
    <xf numFmtId="0" fontId="9" fillId="0" borderId="21" xfId="0" applyFont="1" applyBorder="1" applyAlignment="1">
      <alignment horizontal="left"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7" fillId="0" borderId="8" xfId="0" applyFont="1" applyBorder="1" applyAlignment="1">
      <alignment horizontal="left"/>
    </xf>
    <xf numFmtId="0" fontId="17" fillId="0" borderId="0" xfId="0" applyFont="1" applyAlignment="1">
      <alignment horizontal="left"/>
    </xf>
    <xf numFmtId="0" fontId="17" fillId="0" borderId="12"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center"/>
    </xf>
    <xf numFmtId="0" fontId="17" fillId="0" borderId="21" xfId="0" applyFont="1" applyBorder="1" applyAlignment="1">
      <alignment horizontal="left"/>
    </xf>
    <xf numFmtId="0" fontId="17" fillId="0" borderId="22" xfId="0" applyFont="1" applyBorder="1" applyAlignment="1">
      <alignment horizontal="left"/>
    </xf>
    <xf numFmtId="0" fontId="17" fillId="0" borderId="23" xfId="0" applyFont="1" applyBorder="1" applyAlignment="1">
      <alignment horizontal="left"/>
    </xf>
    <xf numFmtId="0" fontId="18" fillId="0" borderId="47" xfId="0" applyFont="1" applyBorder="1" applyAlignment="1">
      <alignment wrapText="1"/>
    </xf>
    <xf numFmtId="0" fontId="18" fillId="0" borderId="22" xfId="0" applyFont="1" applyBorder="1" applyAlignment="1">
      <alignment wrapText="1"/>
    </xf>
    <xf numFmtId="0" fontId="18" fillId="0" borderId="23" xfId="0" applyFont="1" applyBorder="1" applyAlignment="1">
      <alignment wrapText="1"/>
    </xf>
    <xf numFmtId="0" fontId="17" fillId="0" borderId="22" xfId="0" applyFont="1" applyBorder="1" applyAlignment="1">
      <alignment horizontal="left" wrapText="1"/>
    </xf>
    <xf numFmtId="0" fontId="17" fillId="0" borderId="23" xfId="0" applyFont="1" applyBorder="1" applyAlignment="1">
      <alignment horizontal="left" wrapText="1"/>
    </xf>
    <xf numFmtId="4" fontId="8" fillId="0" borderId="13" xfId="0" applyNumberFormat="1" applyFont="1" applyBorder="1" applyAlignment="1">
      <alignment horizontal="center" wrapText="1"/>
    </xf>
    <xf numFmtId="4" fontId="8" fillId="0" borderId="14" xfId="0" applyNumberFormat="1" applyFont="1" applyBorder="1" applyAlignment="1">
      <alignment horizontal="center" wrapText="1"/>
    </xf>
    <xf numFmtId="4" fontId="8" fillId="0" borderId="15" xfId="0" applyNumberFormat="1" applyFont="1" applyBorder="1" applyAlignment="1">
      <alignment horizontal="center" wrapText="1"/>
    </xf>
    <xf numFmtId="4" fontId="8" fillId="0" borderId="18" xfId="0" applyNumberFormat="1" applyFont="1" applyBorder="1" applyAlignment="1">
      <alignment horizontal="left"/>
    </xf>
    <xf numFmtId="4" fontId="8" fillId="0" borderId="19" xfId="0" applyNumberFormat="1" applyFont="1" applyBorder="1" applyAlignment="1">
      <alignment horizontal="left"/>
    </xf>
    <xf numFmtId="4" fontId="8" fillId="0" borderId="20" xfId="0" applyNumberFormat="1" applyFont="1" applyBorder="1" applyAlignment="1">
      <alignment horizontal="left"/>
    </xf>
    <xf numFmtId="0" fontId="9" fillId="0" borderId="1" xfId="19" applyFont="1" applyBorder="1" applyAlignment="1">
      <alignment horizontal="center"/>
    </xf>
    <xf numFmtId="0" fontId="8" fillId="4" borderId="9" xfId="19" applyFont="1" applyFill="1" applyBorder="1" applyAlignment="1">
      <alignment horizontal="center" vertical="center" wrapText="1"/>
    </xf>
    <xf numFmtId="0" fontId="8" fillId="4" borderId="2" xfId="19" applyFont="1" applyFill="1" applyBorder="1" applyAlignment="1">
      <alignment horizontal="center" vertical="center" wrapText="1"/>
    </xf>
    <xf numFmtId="0" fontId="8" fillId="4" borderId="10" xfId="19" applyFont="1" applyFill="1" applyBorder="1" applyAlignment="1">
      <alignment horizontal="center" vertical="center" wrapText="1"/>
    </xf>
    <xf numFmtId="0" fontId="8" fillId="2" borderId="13" xfId="19" applyFont="1" applyFill="1" applyBorder="1" applyAlignment="1">
      <alignment horizontal="center" vertical="center"/>
    </xf>
    <xf numFmtId="0" fontId="8" fillId="2" borderId="14" xfId="19" applyFont="1" applyFill="1" applyBorder="1" applyAlignment="1">
      <alignment horizontal="center" vertical="center"/>
    </xf>
    <xf numFmtId="0" fontId="8" fillId="2" borderId="15" xfId="19" applyFont="1" applyFill="1" applyBorder="1" applyAlignment="1">
      <alignment horizontal="center" vertical="center"/>
    </xf>
    <xf numFmtId="0" fontId="17" fillId="2" borderId="0" xfId="19" applyFont="1" applyFill="1" applyAlignment="1">
      <alignment horizontal="left"/>
    </xf>
    <xf numFmtId="0" fontId="17" fillId="2" borderId="12" xfId="19" applyFont="1" applyFill="1" applyBorder="1" applyAlignment="1">
      <alignment horizontal="left"/>
    </xf>
    <xf numFmtId="0" fontId="17" fillId="2" borderId="0" xfId="19" applyFont="1" applyFill="1" applyAlignment="1">
      <alignment horizontal="center"/>
    </xf>
    <xf numFmtId="0" fontId="17" fillId="2" borderId="12" xfId="19" applyFont="1" applyFill="1" applyBorder="1" applyAlignment="1">
      <alignment horizontal="center"/>
    </xf>
    <xf numFmtId="0" fontId="8" fillId="5" borderId="8" xfId="19" applyFont="1" applyFill="1" applyBorder="1" applyAlignment="1">
      <alignment horizontal="left" wrapText="1"/>
    </xf>
    <xf numFmtId="0" fontId="8" fillId="5" borderId="0" xfId="19" applyFont="1" applyFill="1" applyAlignment="1">
      <alignment horizontal="left" wrapText="1"/>
    </xf>
    <xf numFmtId="0" fontId="8" fillId="5" borderId="12" xfId="19" applyFont="1" applyFill="1" applyBorder="1" applyAlignment="1">
      <alignment horizontal="left" wrapText="1"/>
    </xf>
    <xf numFmtId="4" fontId="9" fillId="0" borderId="4" xfId="19" applyNumberFormat="1" applyFont="1" applyBorder="1" applyAlignment="1">
      <alignment horizontal="center" vertical="center"/>
    </xf>
    <xf numFmtId="4" fontId="9" fillId="0" borderId="38" xfId="19" applyNumberFormat="1" applyFont="1" applyBorder="1" applyAlignment="1">
      <alignment horizontal="center" vertical="center"/>
    </xf>
    <xf numFmtId="166" fontId="9" fillId="0" borderId="4" xfId="19" applyNumberFormat="1" applyFont="1" applyBorder="1" applyAlignment="1">
      <alignment horizontal="center" vertical="center"/>
    </xf>
    <xf numFmtId="166" fontId="9" fillId="0" borderId="38" xfId="19" applyNumberFormat="1" applyFont="1" applyBorder="1" applyAlignment="1">
      <alignment horizontal="center" vertical="center"/>
    </xf>
    <xf numFmtId="164" fontId="8" fillId="3" borderId="6" xfId="37" applyFont="1" applyFill="1" applyBorder="1" applyAlignment="1">
      <alignment horizontal="center" vertical="center"/>
    </xf>
    <xf numFmtId="164" fontId="8" fillId="3" borderId="38" xfId="37" applyFont="1" applyFill="1" applyBorder="1" applyAlignment="1">
      <alignment horizontal="center" vertical="center"/>
    </xf>
    <xf numFmtId="0" fontId="17" fillId="2" borderId="8" xfId="19" applyFont="1" applyFill="1" applyBorder="1" applyAlignment="1">
      <alignment horizontal="center"/>
    </xf>
    <xf numFmtId="0" fontId="8" fillId="5" borderId="8" xfId="19" applyFont="1" applyFill="1" applyBorder="1" applyAlignment="1">
      <alignment horizontal="left" vertical="center"/>
    </xf>
    <xf numFmtId="0" fontId="8" fillId="5" borderId="0" xfId="19" applyFont="1" applyFill="1" applyAlignment="1">
      <alignment horizontal="left" vertical="center"/>
    </xf>
    <xf numFmtId="0" fontId="8" fillId="5" borderId="12" xfId="19" applyFont="1" applyFill="1" applyBorder="1" applyAlignment="1">
      <alignment horizontal="left" vertical="center"/>
    </xf>
    <xf numFmtId="0" fontId="8" fillId="2" borderId="8" xfId="19" applyFont="1" applyFill="1" applyBorder="1" applyAlignment="1">
      <alignment horizontal="left"/>
    </xf>
    <xf numFmtId="0" fontId="8" fillId="2" borderId="0" xfId="19" applyFont="1" applyFill="1" applyAlignment="1">
      <alignment horizontal="left"/>
    </xf>
    <xf numFmtId="0" fontId="8" fillId="2" borderId="12" xfId="19" applyFont="1" applyFill="1" applyBorder="1" applyAlignment="1">
      <alignment horizontal="left"/>
    </xf>
    <xf numFmtId="0" fontId="17" fillId="2" borderId="8" xfId="19" applyFont="1" applyFill="1" applyBorder="1" applyAlignment="1">
      <alignment horizontal="left"/>
    </xf>
    <xf numFmtId="0" fontId="8" fillId="2" borderId="18" xfId="19" applyFont="1" applyFill="1" applyBorder="1" applyAlignment="1">
      <alignment horizontal="left"/>
    </xf>
    <xf numFmtId="0" fontId="8" fillId="2" borderId="19" xfId="19" applyFont="1" applyFill="1" applyBorder="1" applyAlignment="1">
      <alignment horizontal="left"/>
    </xf>
    <xf numFmtId="0" fontId="8" fillId="2" borderId="20" xfId="19" applyFont="1" applyFill="1" applyBorder="1" applyAlignment="1">
      <alignment horizontal="left"/>
    </xf>
    <xf numFmtId="0" fontId="9" fillId="0" borderId="47" xfId="19" applyFont="1" applyBorder="1" applyAlignment="1">
      <alignment horizontal="left" wrapText="1"/>
    </xf>
    <xf numFmtId="0" fontId="9" fillId="0" borderId="22" xfId="19" applyFont="1" applyBorder="1" applyAlignment="1">
      <alignment horizontal="left" wrapText="1"/>
    </xf>
    <xf numFmtId="0" fontId="9" fillId="0" borderId="23" xfId="19" applyFont="1" applyBorder="1" applyAlignment="1">
      <alignment horizontal="left" wrapText="1"/>
    </xf>
    <xf numFmtId="0" fontId="8" fillId="0" borderId="39" xfId="19" applyFont="1" applyBorder="1" applyAlignment="1">
      <alignment horizontal="center" vertical="center"/>
    </xf>
    <xf numFmtId="0" fontId="8" fillId="0" borderId="40" xfId="19" applyFont="1" applyBorder="1" applyAlignment="1">
      <alignment horizontal="center" vertical="center"/>
    </xf>
    <xf numFmtId="0" fontId="8" fillId="0" borderId="47" xfId="19" applyFont="1" applyBorder="1" applyAlignment="1">
      <alignment horizontal="left" vertical="center"/>
    </xf>
    <xf numFmtId="0" fontId="8" fillId="0" borderId="22" xfId="19" applyFont="1" applyBorder="1" applyAlignment="1">
      <alignment horizontal="left" vertical="center"/>
    </xf>
    <xf numFmtId="0" fontId="8" fillId="0" borderId="23" xfId="19" applyFont="1" applyBorder="1" applyAlignment="1">
      <alignment horizontal="left" vertical="center"/>
    </xf>
    <xf numFmtId="0" fontId="17" fillId="2" borderId="18" xfId="19" applyFont="1" applyFill="1" applyBorder="1" applyAlignment="1">
      <alignment horizontal="left"/>
    </xf>
    <xf numFmtId="0" fontId="17" fillId="2" borderId="19" xfId="19" applyFont="1" applyFill="1" applyBorder="1" applyAlignment="1">
      <alignment horizontal="left"/>
    </xf>
    <xf numFmtId="0" fontId="17" fillId="2" borderId="20" xfId="19" applyFont="1" applyFill="1" applyBorder="1" applyAlignment="1">
      <alignment horizontal="left"/>
    </xf>
    <xf numFmtId="0" fontId="9" fillId="0" borderId="34" xfId="19" applyFont="1" applyBorder="1" applyAlignment="1">
      <alignment horizontal="left" wrapText="1"/>
    </xf>
    <xf numFmtId="0" fontId="9" fillId="0" borderId="32" xfId="19" applyFont="1" applyBorder="1" applyAlignment="1">
      <alignment horizontal="left" wrapText="1"/>
    </xf>
    <xf numFmtId="0" fontId="9" fillId="0" borderId="33" xfId="19" applyFont="1" applyBorder="1" applyAlignment="1">
      <alignment horizontal="left" wrapText="1"/>
    </xf>
    <xf numFmtId="0" fontId="9" fillId="0" borderId="4" xfId="19" applyFont="1" applyBorder="1" applyAlignment="1">
      <alignment horizontal="center"/>
    </xf>
    <xf numFmtId="0" fontId="9" fillId="0" borderId="38" xfId="19" applyFont="1" applyBorder="1" applyAlignment="1">
      <alignment horizontal="center"/>
    </xf>
    <xf numFmtId="0" fontId="8" fillId="0" borderId="8" xfId="19" applyFont="1" applyBorder="1" applyAlignment="1">
      <alignment horizontal="center" vertical="center" wrapText="1"/>
    </xf>
    <xf numFmtId="0" fontId="8" fillId="0" borderId="0" xfId="19" applyFont="1" applyAlignment="1">
      <alignment horizontal="center" vertical="center" wrapText="1"/>
    </xf>
    <xf numFmtId="0" fontId="8" fillId="0" borderId="12" xfId="19" applyFont="1" applyBorder="1" applyAlignment="1">
      <alignment horizontal="center" vertical="center" wrapText="1"/>
    </xf>
    <xf numFmtId="0" fontId="8" fillId="0" borderId="35" xfId="19" applyFont="1" applyBorder="1" applyAlignment="1">
      <alignment horizontal="center" vertical="center" wrapText="1"/>
    </xf>
    <xf numFmtId="0" fontId="8" fillId="0" borderId="36" xfId="19" applyFont="1" applyBorder="1" applyAlignment="1">
      <alignment horizontal="center" vertical="center" wrapText="1"/>
    </xf>
    <xf numFmtId="0" fontId="8" fillId="0" borderId="37" xfId="19" applyFont="1" applyBorder="1" applyAlignment="1">
      <alignment horizontal="center" vertical="center" wrapText="1"/>
    </xf>
    <xf numFmtId="4" fontId="9" fillId="0" borderId="4" xfId="19" applyNumberFormat="1" applyFont="1" applyBorder="1" applyAlignment="1">
      <alignment horizontal="center"/>
    </xf>
    <xf numFmtId="4" fontId="9" fillId="0" borderId="38" xfId="19" applyNumberFormat="1" applyFont="1" applyBorder="1" applyAlignment="1">
      <alignment horizontal="center"/>
    </xf>
    <xf numFmtId="0" fontId="9" fillId="0" borderId="18" xfId="19" applyFont="1" applyBorder="1" applyAlignment="1">
      <alignment horizontal="left" wrapText="1"/>
    </xf>
    <xf numFmtId="0" fontId="9" fillId="0" borderId="19" xfId="19" applyFont="1" applyBorder="1" applyAlignment="1">
      <alignment horizontal="left" wrapText="1"/>
    </xf>
    <xf numFmtId="0" fontId="9" fillId="0" borderId="20" xfId="19" applyFont="1" applyBorder="1" applyAlignment="1">
      <alignment horizontal="left" wrapText="1"/>
    </xf>
    <xf numFmtId="0" fontId="8" fillId="0" borderId="47" xfId="19" applyFont="1" applyBorder="1" applyAlignment="1">
      <alignment horizontal="left"/>
    </xf>
    <xf numFmtId="0" fontId="8" fillId="0" borderId="22" xfId="19" applyFont="1" applyBorder="1" applyAlignment="1">
      <alignment horizontal="left"/>
    </xf>
    <xf numFmtId="0" fontId="8" fillId="0" borderId="23" xfId="19" applyFont="1" applyBorder="1" applyAlignment="1">
      <alignment horizontal="left"/>
    </xf>
    <xf numFmtId="0" fontId="8" fillId="2" borderId="47" xfId="19" applyFont="1" applyFill="1" applyBorder="1" applyAlignment="1">
      <alignment horizontal="left"/>
    </xf>
    <xf numFmtId="0" fontId="8" fillId="2" borderId="22" xfId="19" applyFont="1" applyFill="1" applyBorder="1" applyAlignment="1">
      <alignment horizontal="left"/>
    </xf>
    <xf numFmtId="0" fontId="8" fillId="2" borderId="23" xfId="19" applyFont="1" applyFill="1" applyBorder="1" applyAlignment="1">
      <alignment horizontal="left"/>
    </xf>
    <xf numFmtId="0" fontId="18" fillId="0" borderId="47" xfId="19" applyFont="1" applyBorder="1" applyAlignment="1">
      <alignment horizontal="left"/>
    </xf>
    <xf numFmtId="0" fontId="18" fillId="0" borderId="22" xfId="19" applyFont="1" applyBorder="1" applyAlignment="1">
      <alignment horizontal="left"/>
    </xf>
    <xf numFmtId="0" fontId="18" fillId="0" borderId="23" xfId="19" applyFont="1" applyBorder="1" applyAlignment="1">
      <alignment horizontal="left"/>
    </xf>
    <xf numFmtId="0" fontId="9" fillId="0" borderId="8" xfId="19" applyFont="1" applyBorder="1" applyAlignment="1">
      <alignment horizontal="left" wrapText="1"/>
    </xf>
    <xf numFmtId="0" fontId="9" fillId="0" borderId="0" xfId="19" applyFont="1" applyAlignment="1">
      <alignment horizontal="left" wrapText="1"/>
    </xf>
    <xf numFmtId="0" fontId="9" fillId="0" borderId="12" xfId="19" applyFont="1" applyBorder="1" applyAlignment="1">
      <alignment horizontal="left" wrapText="1"/>
    </xf>
    <xf numFmtId="0" fontId="9" fillId="0" borderId="47" xfId="19" applyFont="1" applyBorder="1" applyAlignment="1">
      <alignment horizontal="left" vertical="top" wrapText="1"/>
    </xf>
    <xf numFmtId="0" fontId="9" fillId="0" borderId="22" xfId="19" applyFont="1" applyBorder="1" applyAlignment="1">
      <alignment horizontal="left" vertical="top" wrapText="1"/>
    </xf>
    <xf numFmtId="0" fontId="9" fillId="0" borderId="23" xfId="19" applyFont="1" applyBorder="1" applyAlignment="1">
      <alignment horizontal="left" vertical="top" wrapText="1"/>
    </xf>
    <xf numFmtId="0" fontId="18" fillId="0" borderId="18" xfId="19" applyFont="1" applyBorder="1" applyAlignment="1">
      <alignment horizontal="left" vertical="center" wrapText="1"/>
    </xf>
    <xf numFmtId="0" fontId="18" fillId="0" borderId="19" xfId="19" applyFont="1" applyBorder="1" applyAlignment="1">
      <alignment horizontal="left" vertical="center" wrapText="1"/>
    </xf>
    <xf numFmtId="0" fontId="18" fillId="0" borderId="20" xfId="19" applyFont="1" applyBorder="1" applyAlignment="1">
      <alignment horizontal="left" vertical="center" wrapText="1"/>
    </xf>
    <xf numFmtId="0" fontId="9" fillId="0" borderId="34" xfId="19" applyFont="1" applyBorder="1" applyAlignment="1">
      <alignment horizontal="left"/>
    </xf>
    <xf numFmtId="0" fontId="9" fillId="0" borderId="32" xfId="19" applyFont="1" applyBorder="1" applyAlignment="1">
      <alignment horizontal="left"/>
    </xf>
    <xf numFmtId="0" fontId="9" fillId="0" borderId="33" xfId="19" applyFont="1" applyBorder="1" applyAlignment="1">
      <alignment horizontal="left"/>
    </xf>
    <xf numFmtId="0" fontId="18" fillId="0" borderId="22" xfId="19" applyFont="1" applyBorder="1" applyAlignment="1">
      <alignment horizontal="left" vertical="center"/>
    </xf>
    <xf numFmtId="0" fontId="18" fillId="0" borderId="23" xfId="19" applyFont="1" applyBorder="1" applyAlignment="1">
      <alignment horizontal="left" vertical="center"/>
    </xf>
    <xf numFmtId="0" fontId="9" fillId="0" borderId="22" xfId="19" applyFont="1" applyBorder="1" applyAlignment="1">
      <alignment horizontal="left"/>
    </xf>
    <xf numFmtId="0" fontId="9" fillId="0" borderId="23" xfId="19" applyFont="1" applyBorder="1" applyAlignment="1">
      <alignment horizontal="left"/>
    </xf>
    <xf numFmtId="0" fontId="9" fillId="0" borderId="18" xfId="19" applyFont="1" applyBorder="1" applyAlignment="1">
      <alignment horizontal="left" vertical="center"/>
    </xf>
    <xf numFmtId="0" fontId="9" fillId="0" borderId="19" xfId="19" applyFont="1" applyBorder="1" applyAlignment="1">
      <alignment horizontal="left" vertical="center"/>
    </xf>
    <xf numFmtId="0" fontId="9" fillId="0" borderId="20" xfId="19" applyFont="1" applyBorder="1" applyAlignment="1">
      <alignment horizontal="left" vertical="center"/>
    </xf>
    <xf numFmtId="0" fontId="8" fillId="0" borderId="47" xfId="19" applyFont="1" applyBorder="1" applyAlignment="1">
      <alignment horizontal="left" wrapText="1"/>
    </xf>
    <xf numFmtId="0" fontId="8" fillId="0" borderId="22" xfId="19" applyFont="1" applyBorder="1" applyAlignment="1">
      <alignment horizontal="left" wrapText="1"/>
    </xf>
    <xf numFmtId="0" fontId="8" fillId="0" borderId="23" xfId="19" applyFont="1" applyBorder="1" applyAlignment="1">
      <alignment horizontal="left" wrapText="1"/>
    </xf>
    <xf numFmtId="0" fontId="18" fillId="0" borderId="47" xfId="19" applyFont="1" applyBorder="1" applyAlignment="1">
      <alignment horizontal="left" vertical="center"/>
    </xf>
    <xf numFmtId="0" fontId="9" fillId="0" borderId="47" xfId="19" applyFont="1" applyBorder="1" applyAlignment="1">
      <alignment horizontal="left" vertical="center" wrapText="1"/>
    </xf>
    <xf numFmtId="0" fontId="9" fillId="0" borderId="22" xfId="19" applyFont="1" applyBorder="1" applyAlignment="1">
      <alignment horizontal="left" vertical="center" wrapText="1"/>
    </xf>
    <xf numFmtId="0" fontId="9" fillId="0" borderId="23" xfId="19" applyFont="1" applyBorder="1" applyAlignment="1">
      <alignment horizontal="left" vertical="center" wrapText="1"/>
    </xf>
    <xf numFmtId="164" fontId="8" fillId="3" borderId="4" xfId="37" applyFont="1" applyFill="1" applyBorder="1" applyAlignment="1">
      <alignment horizontal="center" vertical="center"/>
    </xf>
    <xf numFmtId="0" fontId="9" fillId="0" borderId="43" xfId="19" applyFont="1" applyBorder="1" applyAlignment="1">
      <alignment horizontal="left"/>
    </xf>
    <xf numFmtId="0" fontId="9" fillId="0" borderId="39" xfId="19" applyFont="1" applyBorder="1" applyAlignment="1">
      <alignment horizontal="left"/>
    </xf>
    <xf numFmtId="0" fontId="9" fillId="0" borderId="40" xfId="19" applyFont="1" applyBorder="1" applyAlignment="1">
      <alignment horizontal="left"/>
    </xf>
    <xf numFmtId="0" fontId="9" fillId="0" borderId="22" xfId="19" applyFont="1" applyBorder="1" applyAlignment="1">
      <alignment horizontal="left" vertical="center"/>
    </xf>
    <xf numFmtId="0" fontId="9" fillId="0" borderId="23" xfId="19" applyFont="1" applyBorder="1" applyAlignment="1">
      <alignment horizontal="left" vertical="center"/>
    </xf>
    <xf numFmtId="0" fontId="9" fillId="0" borderId="29" xfId="19" applyFont="1" applyBorder="1" applyAlignment="1">
      <alignment horizontal="left"/>
    </xf>
    <xf numFmtId="0" fontId="9" fillId="0" borderId="30" xfId="19" applyFont="1" applyBorder="1" applyAlignment="1">
      <alignment horizontal="left"/>
    </xf>
    <xf numFmtId="0" fontId="9" fillId="0" borderId="31" xfId="19" applyFont="1" applyBorder="1" applyAlignment="1">
      <alignment horizontal="left"/>
    </xf>
    <xf numFmtId="0" fontId="17" fillId="0" borderId="18" xfId="19" applyFont="1" applyBorder="1" applyAlignment="1">
      <alignment horizontal="left"/>
    </xf>
    <xf numFmtId="0" fontId="17" fillId="0" borderId="19" xfId="19" applyFont="1" applyBorder="1" applyAlignment="1">
      <alignment horizontal="left"/>
    </xf>
    <xf numFmtId="0" fontId="17" fillId="0" borderId="20" xfId="19" applyFont="1" applyBorder="1" applyAlignment="1">
      <alignment horizontal="left"/>
    </xf>
    <xf numFmtId="0" fontId="9" fillId="0" borderId="47" xfId="19" applyFont="1" applyBorder="1" applyAlignment="1">
      <alignment horizontal="left"/>
    </xf>
    <xf numFmtId="0" fontId="8" fillId="0" borderId="8" xfId="19" applyFont="1" applyBorder="1" applyAlignment="1">
      <alignment horizontal="left"/>
    </xf>
    <xf numFmtId="0" fontId="8" fillId="0" borderId="0" xfId="19" applyFont="1" applyAlignment="1">
      <alignment horizontal="left"/>
    </xf>
    <xf numFmtId="0" fontId="8" fillId="0" borderId="12" xfId="19" applyFont="1" applyBorder="1" applyAlignment="1">
      <alignment horizontal="left"/>
    </xf>
    <xf numFmtId="4" fontId="8" fillId="0" borderId="4" xfId="19" applyNumberFormat="1" applyFont="1" applyBorder="1" applyAlignment="1">
      <alignment horizontal="center"/>
    </xf>
    <xf numFmtId="4" fontId="8" fillId="0" borderId="38" xfId="19" applyNumberFormat="1" applyFont="1" applyBorder="1" applyAlignment="1">
      <alignment horizontal="center"/>
    </xf>
    <xf numFmtId="0" fontId="9" fillId="0" borderId="8" xfId="19" applyFont="1" applyBorder="1" applyAlignment="1">
      <alignment horizontal="left"/>
    </xf>
    <xf numFmtId="0" fontId="9" fillId="0" borderId="0" xfId="19" applyFont="1" applyAlignment="1">
      <alignment horizontal="left"/>
    </xf>
    <xf numFmtId="0" fontId="8" fillId="0" borderId="34" xfId="19" applyFont="1" applyBorder="1" applyAlignment="1">
      <alignment horizontal="left" vertical="center"/>
    </xf>
    <xf numFmtId="0" fontId="8" fillId="0" borderId="32" xfId="19" applyFont="1" applyBorder="1" applyAlignment="1">
      <alignment horizontal="left" vertical="center"/>
    </xf>
    <xf numFmtId="0" fontId="8" fillId="0" borderId="33" xfId="19" applyFont="1" applyBorder="1" applyAlignment="1">
      <alignment horizontal="left" vertical="center"/>
    </xf>
    <xf numFmtId="0" fontId="8" fillId="0" borderId="8" xfId="19" applyFont="1" applyBorder="1" applyAlignment="1">
      <alignment horizontal="left" wrapText="1"/>
    </xf>
    <xf numFmtId="0" fontId="8" fillId="0" borderId="0" xfId="19" applyFont="1" applyAlignment="1">
      <alignment horizontal="left" wrapText="1"/>
    </xf>
    <xf numFmtId="0" fontId="8" fillId="0" borderId="12" xfId="19" applyFont="1" applyBorder="1" applyAlignment="1">
      <alignment horizontal="left" wrapText="1"/>
    </xf>
    <xf numFmtId="0" fontId="18" fillId="0" borderId="34" xfId="19" applyFont="1" applyBorder="1" applyAlignment="1">
      <alignment horizontal="left"/>
    </xf>
    <xf numFmtId="0" fontId="18" fillId="0" borderId="32" xfId="19" applyFont="1" applyBorder="1" applyAlignment="1">
      <alignment horizontal="left"/>
    </xf>
    <xf numFmtId="0" fontId="18" fillId="0" borderId="33" xfId="19" applyFont="1" applyBorder="1" applyAlignment="1">
      <alignment horizontal="left"/>
    </xf>
    <xf numFmtId="0" fontId="8" fillId="0" borderId="18" xfId="19" applyFont="1" applyBorder="1" applyAlignment="1">
      <alignment horizontal="left"/>
    </xf>
    <xf numFmtId="0" fontId="8" fillId="0" borderId="19" xfId="19" applyFont="1" applyBorder="1" applyAlignment="1">
      <alignment horizontal="left"/>
    </xf>
    <xf numFmtId="0" fontId="8" fillId="0" borderId="20" xfId="19" applyFont="1" applyBorder="1" applyAlignment="1">
      <alignment horizontal="left"/>
    </xf>
    <xf numFmtId="0" fontId="9" fillId="0" borderId="18" xfId="19" applyFont="1" applyBorder="1" applyAlignment="1">
      <alignment horizontal="left"/>
    </xf>
    <xf numFmtId="0" fontId="9" fillId="0" borderId="19" xfId="19" applyFont="1" applyBorder="1" applyAlignment="1">
      <alignment horizontal="left"/>
    </xf>
    <xf numFmtId="0" fontId="9" fillId="0" borderId="20" xfId="19" applyFont="1" applyBorder="1" applyAlignment="1">
      <alignment horizontal="left"/>
    </xf>
    <xf numFmtId="0" fontId="18" fillId="0" borderId="34" xfId="19" applyFont="1" applyBorder="1" applyAlignment="1">
      <alignment horizontal="left" vertical="center" wrapText="1"/>
    </xf>
    <xf numFmtId="0" fontId="18" fillId="0" borderId="32" xfId="19" applyFont="1" applyBorder="1" applyAlignment="1">
      <alignment horizontal="left" vertical="center" wrapText="1"/>
    </xf>
    <xf numFmtId="0" fontId="18" fillId="0" borderId="33" xfId="19" applyFont="1" applyBorder="1" applyAlignment="1">
      <alignment horizontal="left" vertical="center" wrapText="1"/>
    </xf>
    <xf numFmtId="0" fontId="18" fillId="0" borderId="8" xfId="19" applyFont="1" applyBorder="1" applyAlignment="1">
      <alignment horizontal="left" vertical="center" wrapText="1"/>
    </xf>
    <xf numFmtId="0" fontId="18" fillId="0" borderId="0" xfId="19" applyFont="1" applyAlignment="1">
      <alignment horizontal="left" vertical="center" wrapText="1"/>
    </xf>
    <xf numFmtId="0" fontId="18" fillId="0" borderId="12" xfId="19" applyFont="1" applyBorder="1" applyAlignment="1">
      <alignment horizontal="left" vertical="center" wrapText="1"/>
    </xf>
    <xf numFmtId="0" fontId="18" fillId="0" borderId="18" xfId="19" applyFont="1" applyBorder="1" applyAlignment="1">
      <alignment horizontal="left"/>
    </xf>
    <xf numFmtId="0" fontId="18" fillId="0" borderId="19" xfId="19" applyFont="1" applyBorder="1" applyAlignment="1">
      <alignment horizontal="left"/>
    </xf>
    <xf numFmtId="0" fontId="18" fillId="0" borderId="20" xfId="19" applyFont="1" applyBorder="1" applyAlignment="1">
      <alignment horizontal="left"/>
    </xf>
    <xf numFmtId="0" fontId="18" fillId="0" borderId="18" xfId="19" applyFont="1" applyBorder="1" applyAlignment="1">
      <alignment horizontal="left" vertical="center"/>
    </xf>
    <xf numFmtId="0" fontId="18" fillId="0" borderId="19" xfId="19" applyFont="1" applyBorder="1" applyAlignment="1">
      <alignment horizontal="left" vertical="center"/>
    </xf>
    <xf numFmtId="0" fontId="18" fillId="0" borderId="20" xfId="19" applyFont="1" applyBorder="1" applyAlignment="1">
      <alignment horizontal="left" vertical="center"/>
    </xf>
    <xf numFmtId="0" fontId="17" fillId="0" borderId="8" xfId="19" applyFont="1" applyBorder="1" applyAlignment="1">
      <alignment horizontal="left"/>
    </xf>
    <xf numFmtId="0" fontId="17" fillId="0" borderId="0" xfId="19" applyFont="1" applyAlignment="1">
      <alignment horizontal="left"/>
    </xf>
    <xf numFmtId="0" fontId="17" fillId="0" borderId="12" xfId="19" applyFont="1" applyBorder="1" applyAlignment="1">
      <alignment horizontal="left"/>
    </xf>
    <xf numFmtId="0" fontId="18" fillId="0" borderId="47" xfId="19" applyFont="1" applyBorder="1" applyAlignment="1">
      <alignment horizontal="left" vertical="center" wrapText="1"/>
    </xf>
    <xf numFmtId="0" fontId="18" fillId="0" borderId="22" xfId="19" applyFont="1" applyBorder="1" applyAlignment="1">
      <alignment horizontal="left" vertical="center" wrapText="1"/>
    </xf>
    <xf numFmtId="0" fontId="18" fillId="0" borderId="23" xfId="19" applyFont="1" applyBorder="1" applyAlignment="1">
      <alignment horizontal="left" vertical="center" wrapText="1"/>
    </xf>
    <xf numFmtId="0" fontId="9" fillId="0" borderId="47" xfId="19" applyFont="1" applyBorder="1" applyAlignment="1">
      <alignment horizontal="left" vertical="center"/>
    </xf>
    <xf numFmtId="0" fontId="9" fillId="0" borderId="11" xfId="19" applyFont="1" applyBorder="1" applyAlignment="1">
      <alignment horizontal="left"/>
    </xf>
    <xf numFmtId="0" fontId="9" fillId="0" borderId="1" xfId="19" applyFont="1" applyBorder="1" applyAlignment="1">
      <alignment horizontal="left"/>
    </xf>
    <xf numFmtId="0" fontId="9" fillId="0" borderId="16" xfId="19" applyFont="1" applyBorder="1" applyAlignment="1">
      <alignment horizontal="left"/>
    </xf>
    <xf numFmtId="0" fontId="9" fillId="0" borderId="8" xfId="19" applyFont="1" applyBorder="1" applyAlignment="1">
      <alignment horizontal="left" vertical="center" wrapText="1"/>
    </xf>
    <xf numFmtId="0" fontId="9" fillId="0" borderId="0" xfId="19" applyFont="1" applyAlignment="1">
      <alignment horizontal="left" vertical="center" wrapText="1"/>
    </xf>
    <xf numFmtId="0" fontId="9" fillId="0" borderId="12" xfId="19" applyFont="1" applyBorder="1" applyAlignment="1">
      <alignment horizontal="left" vertical="center" wrapText="1"/>
    </xf>
    <xf numFmtId="0" fontId="8" fillId="0" borderId="35" xfId="19" applyFont="1" applyBorder="1" applyAlignment="1">
      <alignment horizontal="center" vertical="top" wrapText="1"/>
    </xf>
    <xf numFmtId="0" fontId="8" fillId="0" borderId="36" xfId="19" applyFont="1" applyBorder="1" applyAlignment="1">
      <alignment horizontal="center" vertical="top" wrapText="1"/>
    </xf>
    <xf numFmtId="0" fontId="8" fillId="0" borderId="37" xfId="19" applyFont="1" applyBorder="1" applyAlignment="1">
      <alignment horizontal="center" vertical="top" wrapText="1"/>
    </xf>
    <xf numFmtId="0" fontId="17" fillId="0" borderId="45" xfId="19" applyFont="1" applyBorder="1" applyAlignment="1">
      <alignment horizontal="left"/>
    </xf>
    <xf numFmtId="0" fontId="17" fillId="0" borderId="42" xfId="19" applyFont="1" applyBorder="1" applyAlignment="1">
      <alignment horizontal="left"/>
    </xf>
    <xf numFmtId="0" fontId="17" fillId="0" borderId="44" xfId="19" applyFont="1" applyBorder="1" applyAlignment="1">
      <alignment horizontal="left"/>
    </xf>
    <xf numFmtId="4" fontId="8" fillId="0" borderId="45" xfId="19" applyNumberFormat="1" applyFont="1" applyBorder="1" applyAlignment="1">
      <alignment horizontal="center"/>
    </xf>
    <xf numFmtId="4" fontId="8" fillId="0" borderId="42" xfId="19" applyNumberFormat="1" applyFont="1" applyBorder="1" applyAlignment="1">
      <alignment horizontal="center"/>
    </xf>
    <xf numFmtId="4" fontId="8" fillId="0" borderId="44" xfId="19" applyNumberFormat="1" applyFont="1" applyBorder="1" applyAlignment="1">
      <alignment horizontal="center"/>
    </xf>
    <xf numFmtId="4" fontId="8" fillId="0" borderId="18" xfId="19" applyNumberFormat="1" applyFont="1" applyBorder="1" applyAlignment="1">
      <alignment horizontal="left"/>
    </xf>
    <xf numFmtId="4" fontId="8" fillId="0" borderId="19" xfId="19" applyNumberFormat="1" applyFont="1" applyBorder="1" applyAlignment="1">
      <alignment horizontal="left"/>
    </xf>
    <xf numFmtId="4" fontId="8" fillId="0" borderId="20" xfId="19" applyNumberFormat="1" applyFont="1" applyBorder="1" applyAlignment="1">
      <alignment horizontal="left"/>
    </xf>
    <xf numFmtId="0" fontId="17" fillId="0" borderId="47" xfId="19" applyFont="1" applyBorder="1" applyAlignment="1">
      <alignment horizontal="left"/>
    </xf>
    <xf numFmtId="0" fontId="17" fillId="0" borderId="22" xfId="19" applyFont="1" applyBorder="1" applyAlignment="1">
      <alignment horizontal="left"/>
    </xf>
    <xf numFmtId="0" fontId="17" fillId="0" borderId="23" xfId="19" applyFont="1" applyBorder="1" applyAlignment="1">
      <alignment horizontal="left"/>
    </xf>
    <xf numFmtId="0" fontId="18" fillId="0" borderId="47" xfId="19" applyFont="1" applyBorder="1" applyAlignment="1">
      <alignment wrapText="1"/>
    </xf>
    <xf numFmtId="0" fontId="18" fillId="0" borderId="22" xfId="19" applyFont="1" applyBorder="1" applyAlignment="1">
      <alignment wrapText="1"/>
    </xf>
    <xf numFmtId="0" fontId="18" fillId="0" borderId="23" xfId="19" applyFont="1" applyBorder="1" applyAlignment="1">
      <alignment wrapText="1"/>
    </xf>
    <xf numFmtId="4" fontId="8" fillId="0" borderId="32" xfId="19" applyNumberFormat="1" applyFont="1" applyBorder="1" applyAlignment="1">
      <alignment horizontal="center" wrapText="1"/>
    </xf>
    <xf numFmtId="4" fontId="8" fillId="0" borderId="36" xfId="19" applyNumberFormat="1" applyFont="1" applyBorder="1" applyAlignment="1">
      <alignment horizontal="center" wrapText="1"/>
    </xf>
    <xf numFmtId="0" fontId="9" fillId="0" borderId="13" xfId="19" applyFont="1" applyBorder="1" applyAlignment="1">
      <alignment horizontal="center"/>
    </xf>
    <xf numFmtId="0" fontId="9" fillId="0" borderId="15" xfId="19" applyFont="1" applyBorder="1" applyAlignment="1">
      <alignment horizontal="center"/>
    </xf>
    <xf numFmtId="0" fontId="9" fillId="0" borderId="37" xfId="19" applyFont="1" applyBorder="1" applyAlignment="1">
      <alignment horizontal="center"/>
    </xf>
    <xf numFmtId="4" fontId="9" fillId="0" borderId="6" xfId="19" applyNumberFormat="1" applyFont="1" applyBorder="1" applyAlignment="1">
      <alignment horizontal="center" vertical="center"/>
    </xf>
    <xf numFmtId="166" fontId="9" fillId="0" borderId="6" xfId="19" applyNumberFormat="1" applyFont="1" applyBorder="1" applyAlignment="1">
      <alignment horizontal="center" vertical="center"/>
    </xf>
    <xf numFmtId="0" fontId="8" fillId="10" borderId="56" xfId="19" applyFont="1" applyFill="1" applyBorder="1" applyAlignment="1">
      <alignment horizontal="center" vertical="center" wrapText="1"/>
    </xf>
    <xf numFmtId="0" fontId="9" fillId="0" borderId="12" xfId="19" applyFont="1" applyBorder="1" applyAlignment="1">
      <alignment horizontal="left"/>
    </xf>
    <xf numFmtId="0" fontId="17" fillId="0" borderId="22" xfId="19" applyFont="1" applyBorder="1" applyAlignment="1">
      <alignment horizontal="left" wrapText="1"/>
    </xf>
    <xf numFmtId="0" fontId="17" fillId="0" borderId="23" xfId="19" applyFont="1" applyBorder="1" applyAlignment="1">
      <alignment horizontal="left" wrapText="1"/>
    </xf>
    <xf numFmtId="4" fontId="8" fillId="0" borderId="13" xfId="19" applyNumberFormat="1" applyFont="1" applyBorder="1" applyAlignment="1">
      <alignment horizontal="center" wrapText="1"/>
    </xf>
    <xf numFmtId="4" fontId="8" fillId="0" borderId="14" xfId="19" applyNumberFormat="1" applyFont="1" applyBorder="1" applyAlignment="1">
      <alignment horizontal="center" wrapText="1"/>
    </xf>
    <xf numFmtId="4" fontId="8" fillId="0" borderId="15" xfId="19" applyNumberFormat="1" applyFont="1" applyBorder="1" applyAlignment="1">
      <alignment horizontal="center" wrapText="1"/>
    </xf>
    <xf numFmtId="0" fontId="8" fillId="5" borderId="8" xfId="19" applyFont="1" applyFill="1" applyBorder="1" applyAlignment="1">
      <alignment horizontal="left" vertical="center" wrapText="1"/>
    </xf>
    <xf numFmtId="0" fontId="8" fillId="5" borderId="0" xfId="19" applyFont="1" applyFill="1" applyAlignment="1">
      <alignment horizontal="left" vertical="center" wrapText="1"/>
    </xf>
    <xf numFmtId="0" fontId="8" fillId="5" borderId="12" xfId="19" applyFont="1" applyFill="1" applyBorder="1" applyAlignment="1">
      <alignment horizontal="left" vertical="center" wrapText="1"/>
    </xf>
    <xf numFmtId="0" fontId="8" fillId="5" borderId="8" xfId="19" applyFont="1" applyFill="1" applyBorder="1" applyAlignment="1">
      <alignment horizontal="left"/>
    </xf>
    <xf numFmtId="0" fontId="8" fillId="5" borderId="0" xfId="19" applyFont="1" applyFill="1" applyAlignment="1">
      <alignment horizontal="left"/>
    </xf>
    <xf numFmtId="0" fontId="8" fillId="5" borderId="12" xfId="19" applyFont="1" applyFill="1" applyBorder="1" applyAlignment="1">
      <alignment horizontal="left"/>
    </xf>
    <xf numFmtId="0" fontId="8" fillId="0" borderId="8" xfId="9" applyFont="1" applyBorder="1" applyAlignment="1">
      <alignment horizontal="center" vertical="top" wrapText="1"/>
    </xf>
    <xf numFmtId="0" fontId="8" fillId="0" borderId="0" xfId="9" applyFont="1" applyAlignment="1">
      <alignment horizontal="center" vertical="top" wrapText="1"/>
    </xf>
    <xf numFmtId="0" fontId="8" fillId="0" borderId="12" xfId="9" applyFont="1" applyBorder="1" applyAlignment="1">
      <alignment horizontal="center" vertical="top" wrapText="1"/>
    </xf>
    <xf numFmtId="0" fontId="18" fillId="0" borderId="47" xfId="19" applyFont="1" applyBorder="1" applyAlignment="1">
      <alignment vertical="top" wrapText="1"/>
    </xf>
    <xf numFmtId="0" fontId="18" fillId="0" borderId="22" xfId="19" applyFont="1" applyBorder="1" applyAlignment="1">
      <alignment vertical="top" wrapText="1"/>
    </xf>
    <xf numFmtId="0" fontId="18" fillId="0" borderId="23" xfId="19" applyFont="1" applyBorder="1" applyAlignment="1">
      <alignment vertical="top" wrapText="1"/>
    </xf>
    <xf numFmtId="0" fontId="8" fillId="10" borderId="57" xfId="19" applyFont="1" applyFill="1" applyBorder="1" applyAlignment="1">
      <alignment horizontal="center" vertical="center" wrapText="1"/>
    </xf>
    <xf numFmtId="0" fontId="8" fillId="10" borderId="49" xfId="19" applyFont="1" applyFill="1" applyBorder="1" applyAlignment="1">
      <alignment horizontal="center" vertical="center" wrapText="1"/>
    </xf>
    <xf numFmtId="0" fontId="8" fillId="10" borderId="58" xfId="19" applyFont="1" applyFill="1" applyBorder="1" applyAlignment="1">
      <alignment horizontal="center" vertical="center" wrapText="1"/>
    </xf>
    <xf numFmtId="0" fontId="1" fillId="0" borderId="36" xfId="40" applyBorder="1" applyAlignment="1">
      <alignment horizontal="center" vertical="center"/>
    </xf>
    <xf numFmtId="0" fontId="35" fillId="11" borderId="63" xfId="40" applyFont="1" applyFill="1" applyBorder="1" applyAlignment="1">
      <alignment horizontal="center" vertical="center" wrapText="1"/>
    </xf>
    <xf numFmtId="0" fontId="35" fillId="11" borderId="64" xfId="40" applyFont="1" applyFill="1" applyBorder="1" applyAlignment="1">
      <alignment horizontal="center" vertical="center" wrapText="1"/>
    </xf>
    <xf numFmtId="0" fontId="35" fillId="11" borderId="65" xfId="40" applyFont="1" applyFill="1" applyBorder="1" applyAlignment="1">
      <alignment horizontal="center" vertical="center" wrapText="1"/>
    </xf>
    <xf numFmtId="0" fontId="37" fillId="12" borderId="9" xfId="40" applyFont="1" applyFill="1" applyBorder="1" applyAlignment="1">
      <alignment horizontal="center" vertical="center" wrapText="1"/>
    </xf>
    <xf numFmtId="0" fontId="37" fillId="12" borderId="2" xfId="40" applyFont="1" applyFill="1" applyBorder="1" applyAlignment="1">
      <alignment horizontal="center" vertical="center" wrapText="1"/>
    </xf>
    <xf numFmtId="0" fontId="37" fillId="12" borderId="10" xfId="40" applyFont="1" applyFill="1" applyBorder="1" applyAlignment="1">
      <alignment horizontal="center" vertical="center" wrapText="1"/>
    </xf>
    <xf numFmtId="0" fontId="44" fillId="6" borderId="3" xfId="40" applyFont="1" applyFill="1" applyBorder="1" applyAlignment="1">
      <alignment horizontal="center" vertical="center"/>
    </xf>
    <xf numFmtId="0" fontId="24" fillId="2" borderId="0" xfId="40" applyFont="1" applyFill="1" applyAlignment="1">
      <alignment horizontal="center" wrapText="1"/>
    </xf>
    <xf numFmtId="0" fontId="27" fillId="2" borderId="3" xfId="19" applyFont="1" applyFill="1" applyBorder="1" applyAlignment="1">
      <alignment horizontal="center" vertical="center"/>
    </xf>
    <xf numFmtId="0" fontId="44" fillId="6" borderId="3" xfId="40" applyFont="1" applyFill="1" applyBorder="1" applyAlignment="1">
      <alignment horizontal="center" vertical="center" wrapText="1"/>
    </xf>
    <xf numFmtId="0" fontId="8" fillId="2" borderId="48" xfId="40" applyFont="1" applyFill="1" applyBorder="1" applyAlignment="1">
      <alignment horizontal="center" vertical="top" wrapText="1"/>
    </xf>
    <xf numFmtId="0" fontId="8" fillId="2" borderId="49" xfId="40" applyFont="1" applyFill="1" applyBorder="1" applyAlignment="1">
      <alignment horizontal="center" vertical="top" wrapText="1"/>
    </xf>
    <xf numFmtId="0" fontId="8" fillId="2" borderId="50" xfId="40" applyFont="1" applyFill="1" applyBorder="1" applyAlignment="1">
      <alignment horizontal="center" vertical="top" wrapText="1"/>
    </xf>
    <xf numFmtId="1" fontId="22" fillId="2" borderId="3" xfId="38" applyNumberFormat="1" applyFont="1" applyFill="1" applyBorder="1" applyAlignment="1">
      <alignment horizontal="center"/>
    </xf>
    <xf numFmtId="0" fontId="19" fillId="2" borderId="48" xfId="38" applyFont="1" applyFill="1" applyBorder="1" applyAlignment="1">
      <alignment horizontal="center"/>
    </xf>
    <xf numFmtId="0" fontId="19" fillId="2" borderId="49" xfId="38" applyFont="1" applyFill="1" applyBorder="1" applyAlignment="1">
      <alignment horizontal="center"/>
    </xf>
    <xf numFmtId="0" fontId="19" fillId="2" borderId="50" xfId="38" applyFont="1" applyFill="1" applyBorder="1" applyAlignment="1">
      <alignment horizontal="center"/>
    </xf>
  </cellXfs>
  <cellStyles count="43">
    <cellStyle name="Comma 11 2 4" xfId="35" xr:uid="{00000000-0005-0000-0000-000000000000}"/>
    <cellStyle name="Comma 2" xfId="1" xr:uid="{00000000-0005-0000-0000-000001000000}"/>
    <cellStyle name="Comma 2 2" xfId="17" xr:uid="{00000000-0005-0000-0000-000002000000}"/>
    <cellStyle name="Comma 3" xfId="2" xr:uid="{00000000-0005-0000-0000-000003000000}"/>
    <cellStyle name="Comma 4" xfId="3" xr:uid="{00000000-0005-0000-0000-000004000000}"/>
    <cellStyle name="Comma 5" xfId="4" xr:uid="{00000000-0005-0000-0000-000005000000}"/>
    <cellStyle name="Comma 6" xfId="42" xr:uid="{00000000-0005-0000-0000-000006000000}"/>
    <cellStyle name="Currency" xfId="36" builtinId="4"/>
    <cellStyle name="Currency 2" xfId="5" xr:uid="{00000000-0005-0000-0000-000008000000}"/>
    <cellStyle name="Currency 2 2" xfId="18" xr:uid="{00000000-0005-0000-0000-000009000000}"/>
    <cellStyle name="Currency 3" xfId="6" xr:uid="{00000000-0005-0000-0000-00000A000000}"/>
    <cellStyle name="Currency 4" xfId="7" xr:uid="{00000000-0005-0000-0000-00000B000000}"/>
    <cellStyle name="Currency 5" xfId="37" xr:uid="{00000000-0005-0000-0000-00000C000000}"/>
    <cellStyle name="Currency 6" xfId="39" xr:uid="{00000000-0005-0000-0000-00000D000000}"/>
    <cellStyle name="Currency 7" xfId="41" xr:uid="{00000000-0005-0000-0000-00000E000000}"/>
    <cellStyle name="Normal" xfId="0" builtinId="0"/>
    <cellStyle name="Normal 10" xfId="19" xr:uid="{00000000-0005-0000-0000-000010000000}"/>
    <cellStyle name="Normal 11" xfId="20" xr:uid="{00000000-0005-0000-0000-000011000000}"/>
    <cellStyle name="Normal 12" xfId="8" xr:uid="{00000000-0005-0000-0000-000012000000}"/>
    <cellStyle name="Normal 13" xfId="21" xr:uid="{00000000-0005-0000-0000-000013000000}"/>
    <cellStyle name="Normal 14" xfId="27" xr:uid="{00000000-0005-0000-0000-000014000000}"/>
    <cellStyle name="Normal 15" xfId="38" xr:uid="{00000000-0005-0000-0000-000015000000}"/>
    <cellStyle name="Normal 16" xfId="40" xr:uid="{00000000-0005-0000-0000-000016000000}"/>
    <cellStyle name="Normal 2" xfId="9" xr:uid="{00000000-0005-0000-0000-000017000000}"/>
    <cellStyle name="Normal 2 2" xfId="10" xr:uid="{00000000-0005-0000-0000-000018000000}"/>
    <cellStyle name="Normal 2 2 2" xfId="16" xr:uid="{00000000-0005-0000-0000-000019000000}"/>
    <cellStyle name="Normal 2 2 3" xfId="29" xr:uid="{00000000-0005-0000-0000-00001A000000}"/>
    <cellStyle name="Normal 3" xfId="11" xr:uid="{00000000-0005-0000-0000-00001B000000}"/>
    <cellStyle name="Normal 4" xfId="12" xr:uid="{00000000-0005-0000-0000-00001C000000}"/>
    <cellStyle name="Normal 4 2" xfId="30" xr:uid="{00000000-0005-0000-0000-00001D000000}"/>
    <cellStyle name="Normal 5" xfId="22" xr:uid="{00000000-0005-0000-0000-00001E000000}"/>
    <cellStyle name="Normal 6" xfId="23" xr:uid="{00000000-0005-0000-0000-00001F000000}"/>
    <cellStyle name="Normal 6 5 6 2" xfId="33" xr:uid="{00000000-0005-0000-0000-000020000000}"/>
    <cellStyle name="Normal 7" xfId="24" xr:uid="{00000000-0005-0000-0000-000021000000}"/>
    <cellStyle name="Normal 8" xfId="25" xr:uid="{00000000-0005-0000-0000-000022000000}"/>
    <cellStyle name="Normal 8 2" xfId="34" xr:uid="{00000000-0005-0000-0000-000023000000}"/>
    <cellStyle name="Normal 9" xfId="26" xr:uid="{00000000-0005-0000-0000-000024000000}"/>
    <cellStyle name="Percent" xfId="13" builtinId="5"/>
    <cellStyle name="Percent 2" xfId="14" xr:uid="{00000000-0005-0000-0000-000026000000}"/>
    <cellStyle name="Percent 3" xfId="28" xr:uid="{00000000-0005-0000-0000-000027000000}"/>
    <cellStyle name="tahoma" xfId="15" xr:uid="{00000000-0005-0000-0000-000028000000}"/>
    <cellStyle name="tahoma 10 2" xfId="31" xr:uid="{00000000-0005-0000-0000-000029000000}"/>
    <cellStyle name="tahoma 15 3" xfId="32"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63500</xdr:colOff>
      <xdr:row>0</xdr:row>
      <xdr:rowOff>27215</xdr:rowOff>
    </xdr:from>
    <xdr:to>
      <xdr:col>8</xdr:col>
      <xdr:colOff>1007019</xdr:colOff>
      <xdr:row>0</xdr:row>
      <xdr:rowOff>848089</xdr:rowOff>
    </xdr:to>
    <xdr:pic>
      <xdr:nvPicPr>
        <xdr:cNvPr id="3" name="image1.jpe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8572500" y="27215"/>
          <a:ext cx="1995805" cy="820874"/>
        </a:xfrm>
        <a:prstGeom prst="rect">
          <a:avLst/>
        </a:prstGeom>
      </xdr:spPr>
    </xdr:pic>
    <xdr:clientData/>
  </xdr:twoCellAnchor>
  <xdr:twoCellAnchor editAs="oneCell">
    <xdr:from>
      <xdr:col>0</xdr:col>
      <xdr:colOff>90715</xdr:colOff>
      <xdr:row>0</xdr:row>
      <xdr:rowOff>90714</xdr:rowOff>
    </xdr:from>
    <xdr:to>
      <xdr:col>2</xdr:col>
      <xdr:colOff>54429</xdr:colOff>
      <xdr:row>0</xdr:row>
      <xdr:rowOff>879928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15" y="90714"/>
          <a:ext cx="1505857" cy="789214"/>
        </a:xfrm>
        <a:prstGeom prst="rect">
          <a:avLst/>
        </a:prstGeom>
        <a:noFill/>
        <a:ln>
          <a:noFill/>
        </a:ln>
      </xdr:spPr>
    </xdr:pic>
    <xdr:clientData/>
  </xdr:twoCellAnchor>
  <xdr:twoCellAnchor editAs="oneCell">
    <xdr:from>
      <xdr:col>4</xdr:col>
      <xdr:colOff>1197428</xdr:colOff>
      <xdr:row>0</xdr:row>
      <xdr:rowOff>99786</xdr:rowOff>
    </xdr:from>
    <xdr:to>
      <xdr:col>4</xdr:col>
      <xdr:colOff>2549071</xdr:colOff>
      <xdr:row>0</xdr:row>
      <xdr:rowOff>870857</xdr:rowOff>
    </xdr:to>
    <xdr:pic>
      <xdr:nvPicPr>
        <xdr:cNvPr id="5" name="Picture 4" descr="Coat_of_arms_of_Somal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08714" y="99786"/>
          <a:ext cx="1351643" cy="771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244929</xdr:colOff>
      <xdr:row>0</xdr:row>
      <xdr:rowOff>90715</xdr:rowOff>
    </xdr:from>
    <xdr:to>
      <xdr:col>8</xdr:col>
      <xdr:colOff>1297305</xdr:colOff>
      <xdr:row>0</xdr:row>
      <xdr:rowOff>911589</xdr:rowOff>
    </xdr:to>
    <xdr:pic>
      <xdr:nvPicPr>
        <xdr:cNvPr id="2" name="image1.jpe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7693479" y="90715"/>
          <a:ext cx="1992176" cy="820874"/>
        </a:xfrm>
        <a:prstGeom prst="rect">
          <a:avLst/>
        </a:prstGeom>
      </xdr:spPr>
    </xdr:pic>
    <xdr:clientData/>
  </xdr:twoCellAnchor>
  <xdr:twoCellAnchor editAs="oneCell">
    <xdr:from>
      <xdr:col>0</xdr:col>
      <xdr:colOff>27214</xdr:colOff>
      <xdr:row>0</xdr:row>
      <xdr:rowOff>63500</xdr:rowOff>
    </xdr:from>
    <xdr:to>
      <xdr:col>1</xdr:col>
      <xdr:colOff>807357</xdr:colOff>
      <xdr:row>0</xdr:row>
      <xdr:rowOff>852714</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14" y="63500"/>
          <a:ext cx="1504043" cy="789214"/>
        </a:xfrm>
        <a:prstGeom prst="rect">
          <a:avLst/>
        </a:prstGeom>
        <a:noFill/>
        <a:ln>
          <a:noFill/>
        </a:ln>
      </xdr:spPr>
    </xdr:pic>
    <xdr:clientData/>
  </xdr:twoCellAnchor>
  <xdr:twoCellAnchor editAs="oneCell">
    <xdr:from>
      <xdr:col>4</xdr:col>
      <xdr:colOff>888999</xdr:colOff>
      <xdr:row>0</xdr:row>
      <xdr:rowOff>117929</xdr:rowOff>
    </xdr:from>
    <xdr:to>
      <xdr:col>4</xdr:col>
      <xdr:colOff>2240642</xdr:colOff>
      <xdr:row>0</xdr:row>
      <xdr:rowOff>889000</xdr:rowOff>
    </xdr:to>
    <xdr:pic>
      <xdr:nvPicPr>
        <xdr:cNvPr id="4" name="Picture 3" descr="Coat_of_arms_of_Somalia">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9399" y="117929"/>
          <a:ext cx="1351643" cy="771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326572</xdr:colOff>
      <xdr:row>0</xdr:row>
      <xdr:rowOff>27215</xdr:rowOff>
    </xdr:from>
    <xdr:to>
      <xdr:col>9</xdr:col>
      <xdr:colOff>36377</xdr:colOff>
      <xdr:row>0</xdr:row>
      <xdr:rowOff>848089</xdr:rowOff>
    </xdr:to>
    <xdr:pic>
      <xdr:nvPicPr>
        <xdr:cNvPr id="2" name="image1.jpe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7775122" y="27215"/>
          <a:ext cx="1989455" cy="820874"/>
        </a:xfrm>
        <a:prstGeom prst="rect">
          <a:avLst/>
        </a:prstGeom>
      </xdr:spPr>
    </xdr:pic>
    <xdr:clientData/>
  </xdr:twoCellAnchor>
  <xdr:twoCellAnchor editAs="oneCell">
    <xdr:from>
      <xdr:col>0</xdr:col>
      <xdr:colOff>108857</xdr:colOff>
      <xdr:row>0</xdr:row>
      <xdr:rowOff>0</xdr:rowOff>
    </xdr:from>
    <xdr:to>
      <xdr:col>2</xdr:col>
      <xdr:colOff>72571</xdr:colOff>
      <xdr:row>0</xdr:row>
      <xdr:rowOff>789214</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57" y="0"/>
          <a:ext cx="1500414" cy="789214"/>
        </a:xfrm>
        <a:prstGeom prst="rect">
          <a:avLst/>
        </a:prstGeom>
        <a:noFill/>
        <a:ln>
          <a:noFill/>
        </a:ln>
      </xdr:spPr>
    </xdr:pic>
    <xdr:clientData/>
  </xdr:twoCellAnchor>
  <xdr:twoCellAnchor editAs="oneCell">
    <xdr:from>
      <xdr:col>4</xdr:col>
      <xdr:colOff>970642</xdr:colOff>
      <xdr:row>0</xdr:row>
      <xdr:rowOff>54429</xdr:rowOff>
    </xdr:from>
    <xdr:to>
      <xdr:col>4</xdr:col>
      <xdr:colOff>2322285</xdr:colOff>
      <xdr:row>0</xdr:row>
      <xdr:rowOff>825500</xdr:rowOff>
    </xdr:to>
    <xdr:pic>
      <xdr:nvPicPr>
        <xdr:cNvPr id="4" name="Picture 3" descr="Coat_of_arms_of_Somali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1042" y="54429"/>
          <a:ext cx="1351643" cy="771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22679</xdr:colOff>
      <xdr:row>0</xdr:row>
      <xdr:rowOff>1815</xdr:rowOff>
    </xdr:from>
    <xdr:to>
      <xdr:col>6</xdr:col>
      <xdr:colOff>29244</xdr:colOff>
      <xdr:row>0</xdr:row>
      <xdr:rowOff>602846</xdr:rowOff>
    </xdr:to>
    <xdr:pic>
      <xdr:nvPicPr>
        <xdr:cNvPr id="2" name="image1.jpe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xfrm>
          <a:off x="5985329" y="1815"/>
          <a:ext cx="1371815" cy="601031"/>
        </a:xfrm>
        <a:prstGeom prst="rect">
          <a:avLst/>
        </a:prstGeom>
      </xdr:spPr>
    </xdr:pic>
    <xdr:clientData/>
  </xdr:twoCellAnchor>
  <xdr:twoCellAnchor editAs="oneCell">
    <xdr:from>
      <xdr:col>0</xdr:col>
      <xdr:colOff>1</xdr:colOff>
      <xdr:row>0</xdr:row>
      <xdr:rowOff>0</xdr:rowOff>
    </xdr:from>
    <xdr:to>
      <xdr:col>1</xdr:col>
      <xdr:colOff>793751</xdr:colOff>
      <xdr:row>0</xdr:row>
      <xdr:rowOff>577850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1035050" cy="577850"/>
        </a:xfrm>
        <a:prstGeom prst="rect">
          <a:avLst/>
        </a:prstGeom>
        <a:noFill/>
        <a:ln>
          <a:noFill/>
        </a:ln>
      </xdr:spPr>
    </xdr:pic>
    <xdr:clientData/>
  </xdr:twoCellAnchor>
  <xdr:twoCellAnchor editAs="oneCell">
    <xdr:from>
      <xdr:col>1</xdr:col>
      <xdr:colOff>2764971</xdr:colOff>
      <xdr:row>0</xdr:row>
      <xdr:rowOff>29030</xdr:rowOff>
    </xdr:from>
    <xdr:to>
      <xdr:col>3</xdr:col>
      <xdr:colOff>118972</xdr:colOff>
      <xdr:row>0</xdr:row>
      <xdr:rowOff>593596</xdr:rowOff>
    </xdr:to>
    <xdr:pic>
      <xdr:nvPicPr>
        <xdr:cNvPr id="4" name="Picture 3" descr="Coat_of_arms_of_Somalia">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6271" y="29030"/>
          <a:ext cx="929051" cy="564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35859</xdr:colOff>
      <xdr:row>0</xdr:row>
      <xdr:rowOff>26896</xdr:rowOff>
    </xdr:from>
    <xdr:to>
      <xdr:col>1</xdr:col>
      <xdr:colOff>206188</xdr:colOff>
      <xdr:row>0</xdr:row>
      <xdr:rowOff>573742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5859" y="26896"/>
          <a:ext cx="684679" cy="546846"/>
        </a:xfrm>
        <a:prstGeom prst="rect">
          <a:avLst/>
        </a:prstGeom>
      </xdr:spPr>
    </xdr:pic>
    <xdr:clientData/>
  </xdr:twoCellAnchor>
  <xdr:twoCellAnchor editAs="oneCell">
    <xdr:from>
      <xdr:col>1</xdr:col>
      <xdr:colOff>3659187</xdr:colOff>
      <xdr:row>0</xdr:row>
      <xdr:rowOff>8964</xdr:rowOff>
    </xdr:from>
    <xdr:to>
      <xdr:col>1</xdr:col>
      <xdr:colOff>4905375</xdr:colOff>
      <xdr:row>0</xdr:row>
      <xdr:rowOff>761999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173537" y="8964"/>
          <a:ext cx="1246188" cy="753035"/>
        </a:xfrm>
        <a:prstGeom prst="rect">
          <a:avLst/>
        </a:prstGeom>
      </xdr:spPr>
    </xdr:pic>
    <xdr:clientData/>
  </xdr:twoCellAnchor>
  <xdr:twoCellAnchor editAs="oneCell">
    <xdr:from>
      <xdr:col>5</xdr:col>
      <xdr:colOff>352652</xdr:colOff>
      <xdr:row>0</xdr:row>
      <xdr:rowOff>35153</xdr:rowOff>
    </xdr:from>
    <xdr:to>
      <xdr:col>5</xdr:col>
      <xdr:colOff>1793875</xdr:colOff>
      <xdr:row>0</xdr:row>
      <xdr:rowOff>856027</xdr:rowOff>
    </xdr:to>
    <xdr:pic>
      <xdr:nvPicPr>
        <xdr:cNvPr id="4" name="image1.jpe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cstate="print"/>
        <a:stretch>
          <a:fillRect/>
        </a:stretch>
      </xdr:blipFill>
      <xdr:spPr>
        <a:xfrm>
          <a:off x="8226652" y="35153"/>
          <a:ext cx="1441223" cy="820874"/>
        </a:xfrm>
        <a:prstGeom prst="rect">
          <a:avLst/>
        </a:prstGeom>
      </xdr:spPr>
    </xdr:pic>
    <xdr:clientData/>
  </xdr:twoCellAnchor>
  <xdr:twoCellAnchor editAs="oneCell">
    <xdr:from>
      <xdr:col>0</xdr:col>
      <xdr:colOff>0</xdr:colOff>
      <xdr:row>0</xdr:row>
      <xdr:rowOff>0</xdr:rowOff>
    </xdr:from>
    <xdr:to>
      <xdr:col>1</xdr:col>
      <xdr:colOff>780143</xdr:colOff>
      <xdr:row>0</xdr:row>
      <xdr:rowOff>789214</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294493" cy="789214"/>
        </a:xfrm>
        <a:prstGeom prst="rect">
          <a:avLst/>
        </a:prstGeom>
        <a:noFill/>
        <a:ln>
          <a:noFill/>
        </a:ln>
      </xdr:spPr>
    </xdr:pic>
    <xdr:clientData/>
  </xdr:twoCellAnchor>
  <xdr:twoCellAnchor editAs="oneCell">
    <xdr:from>
      <xdr:col>4</xdr:col>
      <xdr:colOff>664935</xdr:colOff>
      <xdr:row>0</xdr:row>
      <xdr:rowOff>54429</xdr:rowOff>
    </xdr:from>
    <xdr:to>
      <xdr:col>4</xdr:col>
      <xdr:colOff>665842</xdr:colOff>
      <xdr:row>0</xdr:row>
      <xdr:rowOff>825500</xdr:rowOff>
    </xdr:to>
    <xdr:pic>
      <xdr:nvPicPr>
        <xdr:cNvPr id="6" name="Picture 5" descr="Coat_of_arms_of_Somalia">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6785" y="54429"/>
          <a:ext cx="907" cy="771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22678</xdr:colOff>
      <xdr:row>0</xdr:row>
      <xdr:rowOff>1815</xdr:rowOff>
    </xdr:from>
    <xdr:to>
      <xdr:col>6</xdr:col>
      <xdr:colOff>29243</xdr:colOff>
      <xdr:row>0</xdr:row>
      <xdr:rowOff>602846</xdr:rowOff>
    </xdr:to>
    <xdr:pic>
      <xdr:nvPicPr>
        <xdr:cNvPr id="2" name="image1.jpe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xfrm>
          <a:off x="5985328" y="1815"/>
          <a:ext cx="1371815" cy="601031"/>
        </a:xfrm>
        <a:prstGeom prst="rect">
          <a:avLst/>
        </a:prstGeom>
      </xdr:spPr>
    </xdr:pic>
    <xdr:clientData/>
  </xdr:twoCellAnchor>
  <xdr:twoCellAnchor editAs="oneCell">
    <xdr:from>
      <xdr:col>0</xdr:col>
      <xdr:colOff>0</xdr:colOff>
      <xdr:row>0</xdr:row>
      <xdr:rowOff>0</xdr:rowOff>
    </xdr:from>
    <xdr:to>
      <xdr:col>1</xdr:col>
      <xdr:colOff>793750</xdr:colOff>
      <xdr:row>0</xdr:row>
      <xdr:rowOff>577850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35050" cy="577850"/>
        </a:xfrm>
        <a:prstGeom prst="rect">
          <a:avLst/>
        </a:prstGeom>
        <a:noFill/>
        <a:ln>
          <a:noFill/>
        </a:ln>
      </xdr:spPr>
    </xdr:pic>
    <xdr:clientData/>
  </xdr:twoCellAnchor>
  <xdr:twoCellAnchor editAs="oneCell">
    <xdr:from>
      <xdr:col>1</xdr:col>
      <xdr:colOff>2764970</xdr:colOff>
      <xdr:row>0</xdr:row>
      <xdr:rowOff>29030</xdr:rowOff>
    </xdr:from>
    <xdr:to>
      <xdr:col>3</xdr:col>
      <xdr:colOff>118971</xdr:colOff>
      <xdr:row>0</xdr:row>
      <xdr:rowOff>593596</xdr:rowOff>
    </xdr:to>
    <xdr:pic>
      <xdr:nvPicPr>
        <xdr:cNvPr id="4" name="Picture 3" descr="Coat_of_arms_of_Somalia">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6270" y="29030"/>
          <a:ext cx="929051" cy="564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616049</xdr:colOff>
      <xdr:row>0</xdr:row>
      <xdr:rowOff>30037</xdr:rowOff>
    </xdr:from>
    <xdr:to>
      <xdr:col>5</xdr:col>
      <xdr:colOff>1190586</xdr:colOff>
      <xdr:row>0</xdr:row>
      <xdr:rowOff>631068</xdr:rowOff>
    </xdr:to>
    <xdr:pic>
      <xdr:nvPicPr>
        <xdr:cNvPr id="2" name="image1.jpe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xfrm>
          <a:off x="6937827" y="30037"/>
          <a:ext cx="1371815" cy="601031"/>
        </a:xfrm>
        <a:prstGeom prst="rect">
          <a:avLst/>
        </a:prstGeom>
      </xdr:spPr>
    </xdr:pic>
    <xdr:clientData/>
  </xdr:twoCellAnchor>
  <xdr:twoCellAnchor editAs="oneCell">
    <xdr:from>
      <xdr:col>0</xdr:col>
      <xdr:colOff>21166</xdr:colOff>
      <xdr:row>0</xdr:row>
      <xdr:rowOff>28222</xdr:rowOff>
    </xdr:from>
    <xdr:to>
      <xdr:col>1</xdr:col>
      <xdr:colOff>378883</xdr:colOff>
      <xdr:row>0</xdr:row>
      <xdr:rowOff>606072</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66" y="28222"/>
          <a:ext cx="1035050" cy="577850"/>
        </a:xfrm>
        <a:prstGeom prst="rect">
          <a:avLst/>
        </a:prstGeom>
        <a:noFill/>
        <a:ln>
          <a:noFill/>
        </a:ln>
      </xdr:spPr>
    </xdr:pic>
    <xdr:clientData/>
  </xdr:twoCellAnchor>
  <xdr:twoCellAnchor editAs="oneCell">
    <xdr:from>
      <xdr:col>1</xdr:col>
      <xdr:colOff>3133270</xdr:colOff>
      <xdr:row>0</xdr:row>
      <xdr:rowOff>71363</xdr:rowOff>
    </xdr:from>
    <xdr:to>
      <xdr:col>1</xdr:col>
      <xdr:colOff>4062321</xdr:colOff>
      <xdr:row>0</xdr:row>
      <xdr:rowOff>635929</xdr:rowOff>
    </xdr:to>
    <xdr:pic>
      <xdr:nvPicPr>
        <xdr:cNvPr id="4" name="Picture 3" descr="Coat_of_arms_of_Somalia">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603" y="71363"/>
          <a:ext cx="929051" cy="564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99784</xdr:colOff>
      <xdr:row>2</xdr:row>
      <xdr:rowOff>126253</xdr:rowOff>
    </xdr:from>
    <xdr:to>
      <xdr:col>1</xdr:col>
      <xdr:colOff>680355</xdr:colOff>
      <xdr:row>2</xdr:row>
      <xdr:rowOff>879929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9784" y="126253"/>
          <a:ext cx="1378857" cy="753676"/>
        </a:xfrm>
        <a:prstGeom prst="rect">
          <a:avLst/>
        </a:prstGeom>
      </xdr:spPr>
    </xdr:pic>
    <xdr:clientData/>
  </xdr:twoCellAnchor>
  <xdr:twoCellAnchor editAs="oneCell">
    <xdr:from>
      <xdr:col>1</xdr:col>
      <xdr:colOff>3256985</xdr:colOff>
      <xdr:row>2</xdr:row>
      <xdr:rowOff>81642</xdr:rowOff>
    </xdr:from>
    <xdr:to>
      <xdr:col>1</xdr:col>
      <xdr:colOff>4815669</xdr:colOff>
      <xdr:row>2</xdr:row>
      <xdr:rowOff>943428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4055271" y="81642"/>
          <a:ext cx="1558684" cy="861786"/>
        </a:xfrm>
        <a:prstGeom prst="rect">
          <a:avLst/>
        </a:prstGeom>
      </xdr:spPr>
    </xdr:pic>
    <xdr:clientData/>
  </xdr:twoCellAnchor>
  <xdr:twoCellAnchor editAs="oneCell">
    <xdr:from>
      <xdr:col>2</xdr:col>
      <xdr:colOff>816429</xdr:colOff>
      <xdr:row>2</xdr:row>
      <xdr:rowOff>145142</xdr:rowOff>
    </xdr:from>
    <xdr:to>
      <xdr:col>3</xdr:col>
      <xdr:colOff>1524091</xdr:colOff>
      <xdr:row>2</xdr:row>
      <xdr:rowOff>966016</xdr:rowOff>
    </xdr:to>
    <xdr:pic>
      <xdr:nvPicPr>
        <xdr:cNvPr id="5" name="image1.jpe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cstate="print"/>
        <a:stretch>
          <a:fillRect/>
        </a:stretch>
      </xdr:blipFill>
      <xdr:spPr>
        <a:xfrm>
          <a:off x="8019143" y="145142"/>
          <a:ext cx="1995805" cy="820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34"/>
  <sheetViews>
    <sheetView topLeftCell="A116" zoomScale="70" zoomScaleNormal="70" zoomScaleSheetLayoutView="70" workbookViewId="0">
      <selection activeCell="H143" sqref="H143"/>
    </sheetView>
  </sheetViews>
  <sheetFormatPr defaultColWidth="9.109375" defaultRowHeight="13.8"/>
  <cols>
    <col min="1" max="1" width="10.33203125" style="2" customWidth="1"/>
    <col min="2" max="2" width="11.6640625" style="3" customWidth="1"/>
    <col min="3" max="3" width="10.44140625" style="1" customWidth="1"/>
    <col min="4" max="4" width="13.33203125" style="1" customWidth="1"/>
    <col min="5" max="5" width="46.21875" style="1" customWidth="1"/>
    <col min="6" max="6" width="10.88671875" style="5" bestFit="1" customWidth="1"/>
    <col min="7" max="7" width="18.77734375" style="21" customWidth="1"/>
    <col min="8" max="8" width="15" style="23" customWidth="1"/>
    <col min="9" max="9" width="17.33203125" style="26" customWidth="1"/>
    <col min="10" max="10" width="15.109375" style="9" bestFit="1" customWidth="1"/>
    <col min="11" max="14" width="9.109375" style="1"/>
    <col min="15" max="15" width="11.5546875" style="1" bestFit="1" customWidth="1"/>
    <col min="16" max="16384" width="9.109375" style="1"/>
  </cols>
  <sheetData>
    <row r="1" spans="1:10" s="6" customFormat="1" ht="72" customHeight="1">
      <c r="A1" s="656"/>
      <c r="B1" s="656"/>
      <c r="C1" s="656"/>
      <c r="D1" s="656"/>
      <c r="E1" s="656"/>
      <c r="F1" s="656"/>
      <c r="G1" s="656"/>
      <c r="H1" s="656"/>
      <c r="I1" s="656"/>
    </row>
    <row r="2" spans="1:10" s="8" customFormat="1" ht="39.6" customHeight="1">
      <c r="A2" s="31" t="s">
        <v>20</v>
      </c>
      <c r="B2" s="668" t="s">
        <v>21</v>
      </c>
      <c r="C2" s="669"/>
      <c r="D2" s="669"/>
      <c r="E2" s="670"/>
      <c r="F2" s="31" t="s">
        <v>22</v>
      </c>
      <c r="G2" s="32" t="s">
        <v>23</v>
      </c>
      <c r="H2" s="33" t="s">
        <v>37</v>
      </c>
      <c r="I2" s="34" t="s">
        <v>38</v>
      </c>
      <c r="J2" s="7"/>
    </row>
    <row r="3" spans="1:10" ht="15">
      <c r="A3" s="35"/>
      <c r="B3" s="689"/>
      <c r="C3" s="690"/>
      <c r="D3" s="690"/>
      <c r="E3" s="691"/>
      <c r="F3" s="36"/>
      <c r="G3" s="37"/>
      <c r="H3" s="38"/>
      <c r="I3" s="39"/>
    </row>
    <row r="4" spans="1:10" ht="15">
      <c r="A4" s="40"/>
      <c r="B4" s="695" t="s">
        <v>43</v>
      </c>
      <c r="C4" s="695"/>
      <c r="D4" s="695"/>
      <c r="E4" s="696"/>
      <c r="F4" s="41"/>
      <c r="G4" s="42"/>
      <c r="H4" s="43"/>
      <c r="I4" s="44"/>
    </row>
    <row r="5" spans="1:10" ht="15">
      <c r="A5" s="40"/>
      <c r="B5" s="692"/>
      <c r="C5" s="692"/>
      <c r="D5" s="692"/>
      <c r="E5" s="693"/>
      <c r="F5" s="41"/>
      <c r="G5" s="42"/>
      <c r="H5" s="43"/>
      <c r="I5" s="44"/>
    </row>
    <row r="6" spans="1:10" ht="33.450000000000003" customHeight="1">
      <c r="A6" s="193"/>
      <c r="B6" s="700" t="s">
        <v>142</v>
      </c>
      <c r="C6" s="701"/>
      <c r="D6" s="701"/>
      <c r="E6" s="702"/>
      <c r="F6" s="194"/>
      <c r="G6" s="195"/>
      <c r="H6" s="196"/>
      <c r="I6" s="197"/>
    </row>
    <row r="7" spans="1:10" ht="15">
      <c r="A7" s="40"/>
      <c r="B7" s="694"/>
      <c r="C7" s="692"/>
      <c r="D7" s="692"/>
      <c r="E7" s="693"/>
      <c r="F7" s="45"/>
      <c r="G7" s="42"/>
      <c r="H7" s="43"/>
      <c r="I7" s="44"/>
    </row>
    <row r="8" spans="1:10" ht="15">
      <c r="A8" s="193"/>
      <c r="B8" s="703" t="s">
        <v>141</v>
      </c>
      <c r="C8" s="704"/>
      <c r="D8" s="704"/>
      <c r="E8" s="705"/>
      <c r="F8" s="194"/>
      <c r="G8" s="195"/>
      <c r="H8" s="198"/>
      <c r="I8" s="197"/>
    </row>
    <row r="9" spans="1:10" ht="15">
      <c r="A9" s="46"/>
      <c r="B9" s="707"/>
      <c r="C9" s="708"/>
      <c r="D9" s="708"/>
      <c r="E9" s="709"/>
      <c r="F9" s="45"/>
      <c r="G9" s="42"/>
      <c r="H9" s="43"/>
      <c r="I9" s="42"/>
    </row>
    <row r="10" spans="1:10" ht="12.6" customHeight="1">
      <c r="A10" s="40"/>
      <c r="B10" s="706" t="s">
        <v>58</v>
      </c>
      <c r="C10" s="695"/>
      <c r="D10" s="695"/>
      <c r="E10" s="696"/>
      <c r="F10" s="47"/>
      <c r="G10" s="48"/>
      <c r="H10" s="49"/>
      <c r="I10" s="50"/>
    </row>
    <row r="11" spans="1:10" ht="28.8" hidden="1" customHeight="1">
      <c r="A11" s="51"/>
      <c r="B11" s="710"/>
      <c r="C11" s="711"/>
      <c r="D11" s="711"/>
      <c r="E11" s="712"/>
      <c r="F11" s="52"/>
      <c r="G11" s="53"/>
      <c r="H11" s="54"/>
      <c r="I11" s="55"/>
    </row>
    <row r="12" spans="1:10" ht="34.799999999999997" customHeight="1">
      <c r="A12" s="56" t="s">
        <v>50</v>
      </c>
      <c r="B12" s="686" t="s">
        <v>48</v>
      </c>
      <c r="C12" s="687"/>
      <c r="D12" s="687"/>
      <c r="E12" s="688"/>
      <c r="F12" s="57" t="s">
        <v>11</v>
      </c>
      <c r="G12" s="57">
        <v>100</v>
      </c>
      <c r="H12" s="58"/>
      <c r="I12" s="59">
        <f>G12*H12</f>
        <v>0</v>
      </c>
    </row>
    <row r="13" spans="1:10" ht="9.6" customHeight="1">
      <c r="A13" s="745"/>
      <c r="B13" s="739" t="s">
        <v>98</v>
      </c>
      <c r="C13" s="740"/>
      <c r="D13" s="740"/>
      <c r="E13" s="741"/>
      <c r="F13" s="755"/>
      <c r="G13" s="666"/>
      <c r="H13" s="667"/>
      <c r="I13" s="749">
        <f>SUM(I12:I12)</f>
        <v>0</v>
      </c>
    </row>
    <row r="14" spans="1:10" ht="27.45" customHeight="1" thickBot="1">
      <c r="A14" s="746"/>
      <c r="B14" s="742"/>
      <c r="C14" s="743"/>
      <c r="D14" s="743"/>
      <c r="E14" s="744"/>
      <c r="F14" s="756"/>
      <c r="G14" s="660"/>
      <c r="H14" s="658"/>
      <c r="I14" s="735"/>
    </row>
    <row r="15" spans="1:10" ht="15">
      <c r="A15" s="60"/>
      <c r="B15" s="750"/>
      <c r="C15" s="750"/>
      <c r="D15" s="750"/>
      <c r="E15" s="751"/>
      <c r="F15" s="61"/>
      <c r="G15" s="62"/>
      <c r="H15" s="63"/>
      <c r="I15" s="64"/>
    </row>
    <row r="16" spans="1:10" ht="15">
      <c r="A16" s="65"/>
      <c r="B16" s="697" t="s">
        <v>107</v>
      </c>
      <c r="C16" s="698"/>
      <c r="D16" s="698"/>
      <c r="E16" s="699"/>
      <c r="F16" s="66"/>
      <c r="G16" s="67"/>
      <c r="H16" s="68"/>
      <c r="I16" s="69"/>
    </row>
    <row r="17" spans="1:10" ht="15">
      <c r="A17" s="70" t="s">
        <v>4</v>
      </c>
      <c r="B17" s="713" t="s">
        <v>27</v>
      </c>
      <c r="C17" s="714"/>
      <c r="D17" s="714"/>
      <c r="E17" s="715"/>
      <c r="F17" s="71"/>
      <c r="G17" s="72"/>
      <c r="H17" s="73"/>
      <c r="I17" s="74"/>
    </row>
    <row r="18" spans="1:10" ht="15.75" customHeight="1">
      <c r="A18" s="75"/>
      <c r="B18" s="76"/>
      <c r="C18" s="77"/>
      <c r="D18" s="77"/>
      <c r="E18" s="78"/>
      <c r="F18" s="71"/>
      <c r="G18" s="72"/>
      <c r="H18" s="79"/>
      <c r="I18" s="74"/>
    </row>
    <row r="19" spans="1:10" ht="29.25" customHeight="1">
      <c r="A19" s="51" t="s">
        <v>49</v>
      </c>
      <c r="B19" s="697" t="s">
        <v>61</v>
      </c>
      <c r="C19" s="698"/>
      <c r="D19" s="698"/>
      <c r="E19" s="699"/>
      <c r="F19" s="80"/>
      <c r="G19" s="81"/>
      <c r="H19" s="82"/>
      <c r="I19" s="83"/>
    </row>
    <row r="20" spans="1:10" ht="28.2" customHeight="1">
      <c r="A20" s="56" t="s">
        <v>50</v>
      </c>
      <c r="B20" s="674" t="s">
        <v>125</v>
      </c>
      <c r="C20" s="675"/>
      <c r="D20" s="675"/>
      <c r="E20" s="676"/>
      <c r="F20" s="84" t="s">
        <v>10</v>
      </c>
      <c r="G20" s="85">
        <v>13</v>
      </c>
      <c r="H20" s="86"/>
      <c r="I20" s="59">
        <f>G20*H20</f>
        <v>0</v>
      </c>
      <c r="J20" s="1"/>
    </row>
    <row r="21" spans="1:10" ht="15.75" customHeight="1">
      <c r="A21" s="46" t="s">
        <v>52</v>
      </c>
      <c r="B21" s="697" t="s">
        <v>44</v>
      </c>
      <c r="C21" s="698"/>
      <c r="D21" s="698"/>
      <c r="E21" s="699"/>
      <c r="F21" s="87"/>
      <c r="G21" s="88"/>
      <c r="H21" s="89"/>
      <c r="I21" s="59"/>
      <c r="J21" s="1"/>
    </row>
    <row r="22" spans="1:10" ht="15">
      <c r="A22" s="90" t="s">
        <v>50</v>
      </c>
      <c r="B22" s="677" t="s">
        <v>47</v>
      </c>
      <c r="C22" s="678"/>
      <c r="D22" s="678"/>
      <c r="E22" s="679"/>
      <c r="F22" s="84" t="s">
        <v>10</v>
      </c>
      <c r="G22" s="84">
        <v>9.1</v>
      </c>
      <c r="H22" s="86"/>
      <c r="I22" s="59">
        <f t="shared" ref="I22:I50" si="0">G22*H22</f>
        <v>0</v>
      </c>
      <c r="J22" s="1"/>
    </row>
    <row r="23" spans="1:10" ht="29.25" customHeight="1">
      <c r="A23" s="91" t="s">
        <v>53</v>
      </c>
      <c r="B23" s="683" t="s">
        <v>45</v>
      </c>
      <c r="C23" s="684"/>
      <c r="D23" s="684"/>
      <c r="E23" s="685"/>
      <c r="F23" s="92"/>
      <c r="G23" s="93"/>
      <c r="H23" s="94"/>
      <c r="I23" s="95"/>
      <c r="J23" s="1"/>
    </row>
    <row r="24" spans="1:10" ht="15">
      <c r="A24" s="90" t="s">
        <v>50</v>
      </c>
      <c r="B24" s="680" t="s">
        <v>59</v>
      </c>
      <c r="C24" s="681"/>
      <c r="D24" s="681"/>
      <c r="E24" s="682"/>
      <c r="F24" s="96" t="s">
        <v>10</v>
      </c>
      <c r="G24" s="96">
        <v>3.9</v>
      </c>
      <c r="H24" s="97"/>
      <c r="I24" s="59">
        <f t="shared" si="0"/>
        <v>0</v>
      </c>
      <c r="J24" s="1"/>
    </row>
    <row r="25" spans="1:10" ht="19.2" customHeight="1">
      <c r="A25" s="98" t="s">
        <v>54</v>
      </c>
      <c r="B25" s="683" t="s">
        <v>46</v>
      </c>
      <c r="C25" s="684"/>
      <c r="D25" s="684"/>
      <c r="E25" s="685"/>
      <c r="F25" s="99"/>
      <c r="G25" s="100"/>
      <c r="H25" s="101"/>
      <c r="I25" s="102"/>
      <c r="J25" s="1"/>
    </row>
    <row r="26" spans="1:10" ht="31.5" customHeight="1">
      <c r="A26" s="98" t="s">
        <v>50</v>
      </c>
      <c r="B26" s="671" t="s">
        <v>122</v>
      </c>
      <c r="C26" s="672"/>
      <c r="D26" s="672"/>
      <c r="E26" s="673"/>
      <c r="F26" s="96" t="s">
        <v>10</v>
      </c>
      <c r="G26" s="103">
        <v>18.48</v>
      </c>
      <c r="H26" s="104"/>
      <c r="I26" s="59">
        <f t="shared" si="0"/>
        <v>0</v>
      </c>
      <c r="J26" s="1"/>
    </row>
    <row r="27" spans="1:10" ht="31.5" customHeight="1">
      <c r="A27" s="90" t="s">
        <v>51</v>
      </c>
      <c r="B27" s="671" t="s">
        <v>121</v>
      </c>
      <c r="C27" s="672"/>
      <c r="D27" s="672"/>
      <c r="E27" s="673"/>
      <c r="F27" s="57" t="s">
        <v>10</v>
      </c>
      <c r="G27" s="103">
        <v>11.1</v>
      </c>
      <c r="H27" s="104"/>
      <c r="I27" s="59">
        <f t="shared" si="0"/>
        <v>0</v>
      </c>
      <c r="J27" s="1"/>
    </row>
    <row r="28" spans="1:10" ht="15">
      <c r="A28" s="90" t="s">
        <v>66</v>
      </c>
      <c r="B28" s="671" t="s">
        <v>56</v>
      </c>
      <c r="C28" s="672"/>
      <c r="D28" s="672"/>
      <c r="E28" s="673"/>
      <c r="F28" s="105" t="s">
        <v>10</v>
      </c>
      <c r="G28" s="103">
        <v>3.7</v>
      </c>
      <c r="H28" s="104"/>
      <c r="I28" s="59">
        <f t="shared" si="0"/>
        <v>0</v>
      </c>
      <c r="J28" s="1"/>
    </row>
    <row r="29" spans="1:10" ht="23.55" customHeight="1">
      <c r="A29" s="98" t="s">
        <v>55</v>
      </c>
      <c r="B29" s="683" t="s">
        <v>28</v>
      </c>
      <c r="C29" s="684"/>
      <c r="D29" s="684"/>
      <c r="E29" s="685"/>
      <c r="F29" s="106"/>
      <c r="G29" s="100"/>
      <c r="H29" s="107"/>
      <c r="I29" s="102"/>
      <c r="J29" s="1"/>
    </row>
    <row r="30" spans="1:10" ht="15">
      <c r="A30" s="90" t="s">
        <v>50</v>
      </c>
      <c r="B30" s="671" t="s">
        <v>57</v>
      </c>
      <c r="C30" s="672"/>
      <c r="D30" s="672"/>
      <c r="E30" s="673"/>
      <c r="F30" s="108" t="s">
        <v>11</v>
      </c>
      <c r="G30" s="103">
        <v>73.92</v>
      </c>
      <c r="H30" s="104"/>
      <c r="I30" s="95">
        <f t="shared" si="0"/>
        <v>0</v>
      </c>
      <c r="J30" s="1"/>
    </row>
    <row r="31" spans="1:10" ht="45" customHeight="1">
      <c r="A31" s="109" t="s">
        <v>79</v>
      </c>
      <c r="B31" s="110" t="s">
        <v>29</v>
      </c>
      <c r="C31" s="111"/>
      <c r="D31" s="111"/>
      <c r="E31" s="112"/>
      <c r="F31" s="112"/>
      <c r="G31" s="88"/>
      <c r="H31" s="89"/>
      <c r="I31" s="59"/>
      <c r="J31" s="1"/>
    </row>
    <row r="32" spans="1:10" ht="15">
      <c r="A32" s="113" t="s">
        <v>50</v>
      </c>
      <c r="B32" s="671" t="s">
        <v>60</v>
      </c>
      <c r="C32" s="672"/>
      <c r="D32" s="672"/>
      <c r="E32" s="673"/>
      <c r="F32" s="114" t="s">
        <v>11</v>
      </c>
      <c r="G32" s="85">
        <f>G30</f>
        <v>73.92</v>
      </c>
      <c r="H32" s="104"/>
      <c r="I32" s="59">
        <f t="shared" si="0"/>
        <v>0</v>
      </c>
      <c r="J32" s="1"/>
    </row>
    <row r="33" spans="1:10" ht="21.45" customHeight="1">
      <c r="A33" s="115" t="s">
        <v>82</v>
      </c>
      <c r="B33" s="731" t="s">
        <v>80</v>
      </c>
      <c r="C33" s="732"/>
      <c r="D33" s="732"/>
      <c r="E33" s="733"/>
      <c r="F33" s="41"/>
      <c r="G33" s="42"/>
      <c r="H33" s="43"/>
      <c r="I33" s="59"/>
      <c r="J33" s="1"/>
    </row>
    <row r="34" spans="1:10" ht="18" customHeight="1">
      <c r="A34" s="46"/>
      <c r="B34" s="728" t="s">
        <v>39</v>
      </c>
      <c r="C34" s="729"/>
      <c r="D34" s="729"/>
      <c r="E34" s="730"/>
      <c r="F34" s="116"/>
      <c r="G34" s="57"/>
      <c r="H34" s="117"/>
      <c r="I34" s="59"/>
      <c r="J34" s="1"/>
    </row>
    <row r="35" spans="1:10" ht="18" customHeight="1">
      <c r="A35" s="46" t="s">
        <v>50</v>
      </c>
      <c r="B35" s="722" t="s">
        <v>62</v>
      </c>
      <c r="C35" s="723"/>
      <c r="D35" s="723"/>
      <c r="E35" s="724"/>
      <c r="F35" s="116" t="s">
        <v>10</v>
      </c>
      <c r="G35" s="57">
        <v>2.6</v>
      </c>
      <c r="H35" s="58"/>
      <c r="I35" s="59">
        <f t="shared" si="0"/>
        <v>0</v>
      </c>
      <c r="J35" s="1"/>
    </row>
    <row r="36" spans="1:10" ht="28.5" customHeight="1">
      <c r="A36" s="46" t="s">
        <v>51</v>
      </c>
      <c r="B36" s="722" t="s">
        <v>64</v>
      </c>
      <c r="C36" s="723"/>
      <c r="D36" s="723"/>
      <c r="E36" s="724"/>
      <c r="F36" s="114" t="s">
        <v>10</v>
      </c>
      <c r="G36" s="118">
        <v>7.04</v>
      </c>
      <c r="H36" s="119"/>
      <c r="I36" s="59">
        <f t="shared" si="0"/>
        <v>0</v>
      </c>
      <c r="J36" s="1"/>
    </row>
    <row r="37" spans="1:10" ht="37.950000000000003" customHeight="1">
      <c r="A37" s="56" t="s">
        <v>83</v>
      </c>
      <c r="B37" s="725" t="s">
        <v>139</v>
      </c>
      <c r="C37" s="726"/>
      <c r="D37" s="726"/>
      <c r="E37" s="727"/>
      <c r="F37" s="116"/>
      <c r="G37" s="57"/>
      <c r="H37" s="58"/>
      <c r="I37" s="59"/>
      <c r="J37" s="1"/>
    </row>
    <row r="38" spans="1:10" ht="27.75" customHeight="1">
      <c r="A38" s="91"/>
      <c r="B38" s="716" t="s">
        <v>70</v>
      </c>
      <c r="C38" s="717"/>
      <c r="D38" s="717"/>
      <c r="E38" s="718"/>
      <c r="F38" s="116"/>
      <c r="G38" s="57"/>
      <c r="H38" s="58"/>
      <c r="I38" s="59"/>
      <c r="J38" s="1"/>
    </row>
    <row r="39" spans="1:10" ht="29.25" customHeight="1">
      <c r="A39" s="113" t="s">
        <v>50</v>
      </c>
      <c r="B39" s="719" t="s">
        <v>71</v>
      </c>
      <c r="C39" s="720"/>
      <c r="D39" s="720"/>
      <c r="E39" s="721"/>
      <c r="F39" s="116" t="s">
        <v>13</v>
      </c>
      <c r="G39" s="57">
        <v>155</v>
      </c>
      <c r="H39" s="58"/>
      <c r="I39" s="59">
        <f t="shared" si="0"/>
        <v>0</v>
      </c>
      <c r="J39" s="1"/>
    </row>
    <row r="40" spans="1:10" ht="37.5" customHeight="1">
      <c r="A40" s="90" t="s">
        <v>51</v>
      </c>
      <c r="B40" s="719" t="s">
        <v>72</v>
      </c>
      <c r="C40" s="720"/>
      <c r="D40" s="720"/>
      <c r="E40" s="721"/>
      <c r="F40" s="116" t="s">
        <v>13</v>
      </c>
      <c r="G40" s="57">
        <v>90</v>
      </c>
      <c r="H40" s="58"/>
      <c r="I40" s="59">
        <f t="shared" si="0"/>
        <v>0</v>
      </c>
      <c r="J40" s="1"/>
    </row>
    <row r="41" spans="1:10" ht="15">
      <c r="A41" s="56" t="s">
        <v>66</v>
      </c>
      <c r="B41" s="764" t="s">
        <v>68</v>
      </c>
      <c r="C41" s="765"/>
      <c r="D41" s="765"/>
      <c r="E41" s="766"/>
      <c r="F41" s="114"/>
      <c r="G41" s="85"/>
      <c r="H41" s="119"/>
      <c r="I41" s="59"/>
      <c r="J41" s="1"/>
    </row>
    <row r="42" spans="1:10" ht="16.5" customHeight="1">
      <c r="A42" s="46" t="s">
        <v>67</v>
      </c>
      <c r="B42" s="761" t="s">
        <v>69</v>
      </c>
      <c r="C42" s="762"/>
      <c r="D42" s="762"/>
      <c r="E42" s="763"/>
      <c r="F42" s="105" t="s">
        <v>11</v>
      </c>
      <c r="G42" s="118">
        <v>70.400000000000006</v>
      </c>
      <c r="H42" s="120"/>
      <c r="I42" s="59">
        <f t="shared" si="0"/>
        <v>0</v>
      </c>
      <c r="J42" s="1"/>
    </row>
    <row r="43" spans="1:10" ht="16.5" customHeight="1">
      <c r="A43" s="46" t="s">
        <v>84</v>
      </c>
      <c r="B43" s="698" t="s">
        <v>30</v>
      </c>
      <c r="C43" s="698"/>
      <c r="D43" s="698"/>
      <c r="E43" s="699"/>
      <c r="F43" s="121"/>
      <c r="G43" s="122"/>
      <c r="H43" s="58"/>
      <c r="I43" s="102"/>
      <c r="J43" s="1"/>
    </row>
    <row r="44" spans="1:10" ht="15">
      <c r="A44" s="46"/>
      <c r="B44" s="717" t="s">
        <v>81</v>
      </c>
      <c r="C44" s="717"/>
      <c r="D44" s="717"/>
      <c r="E44" s="718"/>
      <c r="F44" s="123"/>
      <c r="G44" s="122"/>
      <c r="H44" s="58"/>
      <c r="I44" s="102"/>
      <c r="J44" s="1"/>
    </row>
    <row r="45" spans="1:10" ht="15">
      <c r="A45" s="46" t="s">
        <v>50</v>
      </c>
      <c r="B45" s="757" t="s">
        <v>73</v>
      </c>
      <c r="C45" s="757"/>
      <c r="D45" s="757"/>
      <c r="E45" s="758"/>
      <c r="F45" s="116" t="s">
        <v>11</v>
      </c>
      <c r="G45" s="57">
        <v>20</v>
      </c>
      <c r="H45" s="58"/>
      <c r="I45" s="95">
        <f t="shared" si="0"/>
        <v>0</v>
      </c>
      <c r="J45" s="1"/>
    </row>
    <row r="46" spans="1:10" ht="15.75" customHeight="1">
      <c r="A46" s="46" t="s">
        <v>85</v>
      </c>
      <c r="B46" s="698" t="s">
        <v>74</v>
      </c>
      <c r="C46" s="698"/>
      <c r="D46" s="698"/>
      <c r="E46" s="698"/>
      <c r="F46" s="124"/>
      <c r="G46" s="57"/>
      <c r="H46" s="58"/>
      <c r="I46" s="59"/>
      <c r="J46" s="1"/>
    </row>
    <row r="47" spans="1:10" ht="15">
      <c r="A47" s="46"/>
      <c r="B47" s="717" t="s">
        <v>75</v>
      </c>
      <c r="C47" s="717"/>
      <c r="D47" s="717"/>
      <c r="E47" s="718"/>
      <c r="F47" s="116"/>
      <c r="G47" s="57"/>
      <c r="H47" s="58"/>
      <c r="I47" s="95"/>
      <c r="J47" s="1"/>
    </row>
    <row r="48" spans="1:10" ht="15">
      <c r="A48" s="46" t="s">
        <v>50</v>
      </c>
      <c r="B48" s="759" t="s">
        <v>76</v>
      </c>
      <c r="C48" s="759"/>
      <c r="D48" s="759"/>
      <c r="E48" s="760"/>
      <c r="F48" s="116" t="s">
        <v>10</v>
      </c>
      <c r="G48" s="96">
        <v>17.399999999999999</v>
      </c>
      <c r="H48" s="58"/>
      <c r="I48" s="95">
        <f t="shared" si="0"/>
        <v>0</v>
      </c>
    </row>
    <row r="49" spans="1:10" ht="15">
      <c r="A49" s="46" t="s">
        <v>86</v>
      </c>
      <c r="B49" s="684" t="s">
        <v>77</v>
      </c>
      <c r="C49" s="684"/>
      <c r="D49" s="684"/>
      <c r="E49" s="685"/>
      <c r="F49" s="116"/>
      <c r="G49" s="57"/>
      <c r="H49" s="125"/>
      <c r="I49" s="59"/>
      <c r="J49" s="1"/>
    </row>
    <row r="50" spans="1:10" ht="15">
      <c r="A50" s="126" t="s">
        <v>50</v>
      </c>
      <c r="B50" s="752" t="s">
        <v>78</v>
      </c>
      <c r="C50" s="753"/>
      <c r="D50" s="753"/>
      <c r="E50" s="754"/>
      <c r="F50" s="127" t="s">
        <v>11</v>
      </c>
      <c r="G50" s="128">
        <v>26.04</v>
      </c>
      <c r="H50" s="129"/>
      <c r="I50" s="130">
        <f t="shared" si="0"/>
        <v>0</v>
      </c>
      <c r="J50" s="1"/>
    </row>
    <row r="51" spans="1:10">
      <c r="A51" s="745"/>
      <c r="B51" s="739" t="s">
        <v>96</v>
      </c>
      <c r="C51" s="740"/>
      <c r="D51" s="740"/>
      <c r="E51" s="741"/>
      <c r="F51" s="747"/>
      <c r="G51" s="666"/>
      <c r="H51" s="667"/>
      <c r="I51" s="734">
        <f>SUM(I20:I50)</f>
        <v>0</v>
      </c>
      <c r="J51" s="1"/>
    </row>
    <row r="52" spans="1:10" ht="14.4" thickBot="1">
      <c r="A52" s="746"/>
      <c r="B52" s="742"/>
      <c r="C52" s="743"/>
      <c r="D52" s="743"/>
      <c r="E52" s="744"/>
      <c r="F52" s="748"/>
      <c r="G52" s="660"/>
      <c r="H52" s="658"/>
      <c r="I52" s="735"/>
      <c r="J52" s="1"/>
    </row>
    <row r="53" spans="1:10" ht="15">
      <c r="A53" s="46"/>
      <c r="B53" s="774"/>
      <c r="C53" s="775"/>
      <c r="D53" s="775"/>
      <c r="E53" s="776"/>
      <c r="F53" s="131"/>
      <c r="G53" s="132"/>
      <c r="H53" s="133"/>
      <c r="I53" s="134"/>
      <c r="J53" s="1"/>
    </row>
    <row r="54" spans="1:10" ht="15">
      <c r="A54" s="98"/>
      <c r="B54" s="683" t="s">
        <v>106</v>
      </c>
      <c r="C54" s="684"/>
      <c r="D54" s="684"/>
      <c r="E54" s="685"/>
      <c r="F54" s="108"/>
      <c r="G54" s="135"/>
      <c r="H54" s="136"/>
      <c r="I54" s="137"/>
      <c r="J54" s="1"/>
    </row>
    <row r="55" spans="1:10" ht="15">
      <c r="A55" s="138" t="s">
        <v>5</v>
      </c>
      <c r="B55" s="788" t="s">
        <v>91</v>
      </c>
      <c r="C55" s="789"/>
      <c r="D55" s="789"/>
      <c r="E55" s="790"/>
      <c r="F55" s="114"/>
      <c r="G55" s="57"/>
      <c r="H55" s="117"/>
      <c r="I55" s="102"/>
      <c r="J55" s="1"/>
    </row>
    <row r="56" spans="1:10" ht="15">
      <c r="A56" s="91"/>
      <c r="B56" s="773"/>
      <c r="C56" s="757"/>
      <c r="D56" s="757"/>
      <c r="E56" s="758"/>
      <c r="F56" s="114"/>
      <c r="G56" s="85"/>
      <c r="H56" s="139"/>
      <c r="I56" s="140"/>
      <c r="J56" s="1"/>
    </row>
    <row r="57" spans="1:10" ht="15">
      <c r="A57" s="91" t="s">
        <v>49</v>
      </c>
      <c r="B57" s="736" t="s">
        <v>31</v>
      </c>
      <c r="C57" s="737"/>
      <c r="D57" s="737"/>
      <c r="E57" s="738"/>
      <c r="F57" s="114"/>
      <c r="G57" s="85"/>
      <c r="H57" s="139"/>
      <c r="I57" s="140"/>
      <c r="J57" s="1"/>
    </row>
    <row r="58" spans="1:10" ht="15">
      <c r="A58" s="46"/>
      <c r="B58" s="728" t="s">
        <v>39</v>
      </c>
      <c r="C58" s="729"/>
      <c r="D58" s="729"/>
      <c r="E58" s="730"/>
      <c r="F58" s="116"/>
      <c r="G58" s="57"/>
      <c r="H58" s="117"/>
      <c r="I58" s="102"/>
      <c r="J58" s="1"/>
    </row>
    <row r="59" spans="1:10" ht="15">
      <c r="A59" s="91" t="s">
        <v>50</v>
      </c>
      <c r="B59" s="773" t="s">
        <v>63</v>
      </c>
      <c r="C59" s="757"/>
      <c r="D59" s="757"/>
      <c r="E59" s="758"/>
      <c r="F59" s="116" t="s">
        <v>10</v>
      </c>
      <c r="G59" s="57">
        <v>1.06</v>
      </c>
      <c r="H59" s="58"/>
      <c r="I59" s="59">
        <f>G59*H59</f>
        <v>0</v>
      </c>
      <c r="J59" s="1"/>
    </row>
    <row r="60" spans="1:10" ht="30" customHeight="1">
      <c r="A60" s="46" t="s">
        <v>51</v>
      </c>
      <c r="B60" s="773" t="s">
        <v>65</v>
      </c>
      <c r="C60" s="757"/>
      <c r="D60" s="757"/>
      <c r="E60" s="758"/>
      <c r="F60" s="116" t="s">
        <v>10</v>
      </c>
      <c r="G60" s="57">
        <v>0.71</v>
      </c>
      <c r="H60" s="58"/>
      <c r="I60" s="59">
        <f t="shared" ref="I60:I71" si="1">G60*H60</f>
        <v>0</v>
      </c>
      <c r="J60" s="1"/>
    </row>
    <row r="61" spans="1:10" ht="30.6" customHeight="1">
      <c r="A61" s="56" t="s">
        <v>52</v>
      </c>
      <c r="B61" s="791" t="s">
        <v>87</v>
      </c>
      <c r="C61" s="792"/>
      <c r="D61" s="792"/>
      <c r="E61" s="793"/>
      <c r="F61" s="114"/>
      <c r="G61" s="85"/>
      <c r="H61" s="139"/>
      <c r="I61" s="140"/>
      <c r="J61" s="1"/>
    </row>
    <row r="62" spans="1:10" ht="27.75" customHeight="1">
      <c r="A62" s="46" t="s">
        <v>50</v>
      </c>
      <c r="B62" s="716" t="s">
        <v>90</v>
      </c>
      <c r="C62" s="717"/>
      <c r="D62" s="717"/>
      <c r="E62" s="718"/>
      <c r="F62" s="116"/>
      <c r="G62" s="57"/>
      <c r="H62" s="117"/>
      <c r="I62" s="102"/>
      <c r="J62" s="1"/>
    </row>
    <row r="63" spans="1:10" ht="30" customHeight="1">
      <c r="A63" s="91" t="s">
        <v>5</v>
      </c>
      <c r="B63" s="719" t="s">
        <v>71</v>
      </c>
      <c r="C63" s="720"/>
      <c r="D63" s="720"/>
      <c r="E63" s="721"/>
      <c r="F63" s="116" t="s">
        <v>13</v>
      </c>
      <c r="G63" s="57">
        <v>126</v>
      </c>
      <c r="H63" s="58"/>
      <c r="I63" s="59">
        <f t="shared" si="1"/>
        <v>0</v>
      </c>
      <c r="J63" s="1"/>
    </row>
    <row r="64" spans="1:10" ht="15">
      <c r="A64" s="91"/>
      <c r="B64" s="720" t="s">
        <v>72</v>
      </c>
      <c r="C64" s="720"/>
      <c r="D64" s="720"/>
      <c r="E64" s="721"/>
      <c r="F64" s="141" t="s">
        <v>13</v>
      </c>
      <c r="G64" s="118">
        <v>45</v>
      </c>
      <c r="H64" s="120"/>
      <c r="I64" s="142">
        <f>G64*H64</f>
        <v>0</v>
      </c>
      <c r="J64" s="1"/>
    </row>
    <row r="65" spans="1:10" ht="15">
      <c r="A65" s="98" t="s">
        <v>6</v>
      </c>
      <c r="B65" s="785" t="s">
        <v>88</v>
      </c>
      <c r="C65" s="786"/>
      <c r="D65" s="786"/>
      <c r="E65" s="787"/>
      <c r="F65" s="143"/>
      <c r="G65" s="144"/>
      <c r="H65" s="145"/>
      <c r="I65" s="146"/>
      <c r="J65" s="1"/>
    </row>
    <row r="66" spans="1:10" ht="15">
      <c r="A66" s="91"/>
      <c r="B66" s="773" t="s">
        <v>126</v>
      </c>
      <c r="C66" s="757"/>
      <c r="D66" s="757"/>
      <c r="E66" s="758"/>
      <c r="F66" s="116" t="s">
        <v>13</v>
      </c>
      <c r="G66" s="57">
        <v>95</v>
      </c>
      <c r="H66" s="58"/>
      <c r="I66" s="59">
        <f t="shared" si="1"/>
        <v>0</v>
      </c>
      <c r="J66" s="1"/>
    </row>
    <row r="67" spans="1:10" ht="15">
      <c r="A67" s="51"/>
      <c r="B67" s="783" t="s">
        <v>89</v>
      </c>
      <c r="C67" s="784"/>
      <c r="D67" s="784"/>
      <c r="E67" s="784"/>
      <c r="F67" s="116" t="s">
        <v>13</v>
      </c>
      <c r="G67" s="57">
        <v>40</v>
      </c>
      <c r="H67" s="58"/>
      <c r="I67" s="59">
        <f t="shared" si="1"/>
        <v>0</v>
      </c>
      <c r="J67" s="1"/>
    </row>
    <row r="68" spans="1:10" ht="15">
      <c r="A68" s="46" t="s">
        <v>53</v>
      </c>
      <c r="B68" s="698" t="s">
        <v>30</v>
      </c>
      <c r="C68" s="698"/>
      <c r="D68" s="698"/>
      <c r="E68" s="699"/>
      <c r="F68" s="116"/>
      <c r="G68" s="118"/>
      <c r="H68" s="58"/>
      <c r="I68" s="59"/>
      <c r="J68" s="1"/>
    </row>
    <row r="69" spans="1:10" ht="15">
      <c r="A69" s="91"/>
      <c r="B69" s="717" t="s">
        <v>81</v>
      </c>
      <c r="C69" s="717"/>
      <c r="D69" s="717"/>
      <c r="E69" s="718"/>
      <c r="F69" s="116"/>
      <c r="G69" s="57"/>
      <c r="H69" s="58"/>
      <c r="I69" s="59"/>
      <c r="J69" s="1"/>
    </row>
    <row r="70" spans="1:10" ht="15">
      <c r="A70" s="91" t="s">
        <v>50</v>
      </c>
      <c r="B70" s="761" t="s">
        <v>92</v>
      </c>
      <c r="C70" s="762"/>
      <c r="D70" s="762"/>
      <c r="E70" s="763"/>
      <c r="F70" s="116" t="s">
        <v>11</v>
      </c>
      <c r="G70" s="57">
        <v>10</v>
      </c>
      <c r="H70" s="58"/>
      <c r="I70" s="59">
        <f t="shared" si="1"/>
        <v>0</v>
      </c>
      <c r="J70" s="1"/>
    </row>
    <row r="71" spans="1:10" ht="19.5" customHeight="1">
      <c r="A71" s="91" t="s">
        <v>51</v>
      </c>
      <c r="B71" s="761" t="s">
        <v>93</v>
      </c>
      <c r="C71" s="762"/>
      <c r="D71" s="762"/>
      <c r="E71" s="763"/>
      <c r="F71" s="116" t="s">
        <v>11</v>
      </c>
      <c r="G71" s="57">
        <v>10</v>
      </c>
      <c r="H71" s="58"/>
      <c r="I71" s="59">
        <f t="shared" si="1"/>
        <v>0</v>
      </c>
      <c r="J71" s="1"/>
    </row>
    <row r="72" spans="1:10" ht="31.8" customHeight="1">
      <c r="A72" s="91" t="s">
        <v>54</v>
      </c>
      <c r="B72" s="780" t="s">
        <v>32</v>
      </c>
      <c r="C72" s="781"/>
      <c r="D72" s="781"/>
      <c r="E72" s="782"/>
      <c r="F72" s="141"/>
      <c r="G72" s="85"/>
      <c r="H72" s="139"/>
      <c r="I72" s="95"/>
      <c r="J72" s="1"/>
    </row>
    <row r="73" spans="1:10" ht="15">
      <c r="A73" s="91"/>
      <c r="B73" s="777" t="s">
        <v>94</v>
      </c>
      <c r="C73" s="778"/>
      <c r="D73" s="778"/>
      <c r="E73" s="779"/>
      <c r="F73" s="147"/>
      <c r="G73" s="57"/>
      <c r="H73" s="117"/>
      <c r="I73" s="102"/>
      <c r="J73" s="1"/>
    </row>
    <row r="74" spans="1:10" ht="15">
      <c r="A74" s="91" t="s">
        <v>50</v>
      </c>
      <c r="B74" s="773" t="s">
        <v>26</v>
      </c>
      <c r="C74" s="757"/>
      <c r="D74" s="757"/>
      <c r="E74" s="758"/>
      <c r="F74" s="147" t="s">
        <v>11</v>
      </c>
      <c r="G74" s="57">
        <v>130</v>
      </c>
      <c r="H74" s="58"/>
      <c r="I74" s="59">
        <f t="shared" ref="I74" si="2">G74*H74</f>
        <v>0</v>
      </c>
      <c r="J74" s="1"/>
    </row>
    <row r="75" spans="1:10" s="4" customFormat="1" ht="27.6" customHeight="1">
      <c r="A75" s="46" t="s">
        <v>55</v>
      </c>
      <c r="B75" s="697" t="s">
        <v>25</v>
      </c>
      <c r="C75" s="698"/>
      <c r="D75" s="698"/>
      <c r="E75" s="699"/>
      <c r="F75" s="148"/>
      <c r="G75" s="149"/>
      <c r="H75" s="119"/>
      <c r="I75" s="95"/>
      <c r="J75" s="10"/>
    </row>
    <row r="76" spans="1:10" ht="39.6" customHeight="1">
      <c r="A76" s="46" t="s">
        <v>50</v>
      </c>
      <c r="B76" s="770" t="s">
        <v>127</v>
      </c>
      <c r="C76" s="771"/>
      <c r="D76" s="771"/>
      <c r="E76" s="772"/>
      <c r="F76" s="141" t="s">
        <v>11</v>
      </c>
      <c r="G76" s="85">
        <v>70.400000000000006</v>
      </c>
      <c r="H76" s="119"/>
      <c r="I76" s="95">
        <f>G76*H76</f>
        <v>0</v>
      </c>
    </row>
    <row r="77" spans="1:10" ht="27.75" customHeight="1">
      <c r="A77" s="113" t="s">
        <v>51</v>
      </c>
      <c r="B77" s="719" t="s">
        <v>95</v>
      </c>
      <c r="C77" s="720"/>
      <c r="D77" s="720"/>
      <c r="E77" s="721"/>
      <c r="F77" s="116" t="s">
        <v>12</v>
      </c>
      <c r="G77" s="57">
        <v>35.4</v>
      </c>
      <c r="H77" s="58"/>
      <c r="I77" s="59">
        <f t="shared" ref="I77" si="3">G77*H77</f>
        <v>0</v>
      </c>
    </row>
    <row r="78" spans="1:10" ht="27" customHeight="1" thickBot="1">
      <c r="A78" s="113"/>
      <c r="B78" s="767" t="s">
        <v>97</v>
      </c>
      <c r="C78" s="768"/>
      <c r="D78" s="768"/>
      <c r="E78" s="769"/>
      <c r="F78" s="150"/>
      <c r="G78" s="151"/>
      <c r="H78" s="152"/>
      <c r="I78" s="153">
        <f>SUM(I59:I77)</f>
        <v>0</v>
      </c>
    </row>
    <row r="79" spans="1:10" ht="18" customHeight="1">
      <c r="A79" s="51"/>
      <c r="B79" s="794" t="s">
        <v>16</v>
      </c>
      <c r="C79" s="795"/>
      <c r="D79" s="795"/>
      <c r="E79" s="796"/>
      <c r="F79" s="114"/>
      <c r="G79" s="85"/>
      <c r="H79" s="139"/>
      <c r="I79" s="85"/>
    </row>
    <row r="80" spans="1:10" ht="20.55" customHeight="1">
      <c r="A80" s="154" t="s">
        <v>6</v>
      </c>
      <c r="B80" s="788" t="s">
        <v>0</v>
      </c>
      <c r="C80" s="789"/>
      <c r="D80" s="789"/>
      <c r="E80" s="790"/>
      <c r="F80" s="114"/>
      <c r="G80" s="85"/>
      <c r="H80" s="139"/>
      <c r="I80" s="140"/>
    </row>
    <row r="81" spans="1:10" ht="15">
      <c r="A81" s="51"/>
      <c r="B81" s="788"/>
      <c r="C81" s="789"/>
      <c r="D81" s="789"/>
      <c r="E81" s="790"/>
      <c r="F81" s="114"/>
      <c r="G81" s="85"/>
      <c r="H81" s="139"/>
      <c r="I81" s="140"/>
      <c r="J81" s="1"/>
    </row>
    <row r="82" spans="1:10" ht="15">
      <c r="A82" s="51" t="s">
        <v>49</v>
      </c>
      <c r="B82" s="794" t="s">
        <v>100</v>
      </c>
      <c r="C82" s="795"/>
      <c r="D82" s="795"/>
      <c r="E82" s="796"/>
      <c r="F82" s="114"/>
      <c r="G82" s="85"/>
      <c r="H82" s="139"/>
      <c r="I82" s="140"/>
      <c r="J82" s="1"/>
    </row>
    <row r="83" spans="1:10" ht="15">
      <c r="A83" s="115"/>
      <c r="B83" s="764" t="s">
        <v>99</v>
      </c>
      <c r="C83" s="765"/>
      <c r="D83" s="765"/>
      <c r="E83" s="766"/>
      <c r="F83" s="114"/>
      <c r="G83" s="85"/>
      <c r="H83" s="139"/>
      <c r="I83" s="140"/>
      <c r="J83" s="1"/>
    </row>
    <row r="84" spans="1:10" ht="15">
      <c r="A84" s="51" t="s">
        <v>50</v>
      </c>
      <c r="B84" s="797" t="s">
        <v>33</v>
      </c>
      <c r="C84" s="798"/>
      <c r="D84" s="798"/>
      <c r="E84" s="799"/>
      <c r="F84" s="114" t="s">
        <v>11</v>
      </c>
      <c r="G84" s="85">
        <v>130</v>
      </c>
      <c r="H84" s="119"/>
      <c r="I84" s="95">
        <f t="shared" ref="I84:I99" si="4">G84*H84</f>
        <v>0</v>
      </c>
      <c r="J84" s="1"/>
    </row>
    <row r="85" spans="1:10" ht="15">
      <c r="A85" s="51"/>
      <c r="B85" s="764" t="s">
        <v>140</v>
      </c>
      <c r="C85" s="765"/>
      <c r="D85" s="765"/>
      <c r="E85" s="766"/>
      <c r="F85" s="114"/>
      <c r="G85" s="85"/>
      <c r="H85" s="119"/>
      <c r="I85" s="95"/>
      <c r="J85" s="1"/>
    </row>
    <row r="86" spans="1:10" ht="28.5" customHeight="1">
      <c r="A86" s="51" t="s">
        <v>51</v>
      </c>
      <c r="B86" s="797" t="s">
        <v>8</v>
      </c>
      <c r="C86" s="798"/>
      <c r="D86" s="798"/>
      <c r="E86" s="799"/>
      <c r="F86" s="114" t="s">
        <v>11</v>
      </c>
      <c r="G86" s="85">
        <v>130</v>
      </c>
      <c r="H86" s="119"/>
      <c r="I86" s="95">
        <f t="shared" si="4"/>
        <v>0</v>
      </c>
      <c r="J86" s="1"/>
    </row>
    <row r="87" spans="1:10" ht="15">
      <c r="A87" s="51" t="s">
        <v>52</v>
      </c>
      <c r="B87" s="794" t="s">
        <v>101</v>
      </c>
      <c r="C87" s="795"/>
      <c r="D87" s="795"/>
      <c r="E87" s="796"/>
      <c r="F87" s="114"/>
      <c r="G87" s="85"/>
      <c r="H87" s="119"/>
      <c r="I87" s="95"/>
      <c r="J87" s="1"/>
    </row>
    <row r="88" spans="1:10" ht="29.25" customHeight="1">
      <c r="A88" s="51"/>
      <c r="B88" s="800" t="s">
        <v>14</v>
      </c>
      <c r="C88" s="801"/>
      <c r="D88" s="801"/>
      <c r="E88" s="802"/>
      <c r="F88" s="114"/>
      <c r="G88" s="85"/>
      <c r="H88" s="119"/>
      <c r="I88" s="95"/>
      <c r="J88" s="1"/>
    </row>
    <row r="89" spans="1:10" ht="15">
      <c r="A89" s="51" t="s">
        <v>50</v>
      </c>
      <c r="B89" s="797" t="s">
        <v>128</v>
      </c>
      <c r="C89" s="798"/>
      <c r="D89" s="798"/>
      <c r="E89" s="799"/>
      <c r="F89" s="114" t="s">
        <v>11</v>
      </c>
      <c r="G89" s="85">
        <f>G30</f>
        <v>73.92</v>
      </c>
      <c r="H89" s="119"/>
      <c r="I89" s="95">
        <f t="shared" ref="I89" si="5">G89*H89</f>
        <v>0</v>
      </c>
      <c r="J89" s="1"/>
    </row>
    <row r="90" spans="1:10" ht="15">
      <c r="A90" s="51">
        <v>3</v>
      </c>
      <c r="B90" s="794" t="s">
        <v>41</v>
      </c>
      <c r="C90" s="795"/>
      <c r="D90" s="795"/>
      <c r="E90" s="796"/>
      <c r="F90" s="114"/>
      <c r="G90" s="85"/>
      <c r="H90" s="119"/>
      <c r="I90" s="95"/>
      <c r="J90" s="1"/>
    </row>
    <row r="91" spans="1:10" ht="15">
      <c r="A91" s="51"/>
      <c r="B91" s="800" t="s">
        <v>42</v>
      </c>
      <c r="C91" s="801"/>
      <c r="D91" s="801"/>
      <c r="E91" s="802"/>
      <c r="F91" s="114"/>
      <c r="G91" s="85"/>
      <c r="H91" s="119"/>
      <c r="I91" s="95"/>
      <c r="J91" s="1"/>
    </row>
    <row r="92" spans="1:10" ht="15">
      <c r="A92" s="51" t="s">
        <v>50</v>
      </c>
      <c r="B92" s="797" t="s">
        <v>102</v>
      </c>
      <c r="C92" s="798"/>
      <c r="D92" s="798"/>
      <c r="E92" s="799"/>
      <c r="F92" s="114" t="s">
        <v>11</v>
      </c>
      <c r="G92" s="85">
        <f>G89</f>
        <v>73.92</v>
      </c>
      <c r="H92" s="119"/>
      <c r="I92" s="95">
        <f t="shared" si="4"/>
        <v>0</v>
      </c>
      <c r="J92" s="1"/>
    </row>
    <row r="93" spans="1:10" ht="15">
      <c r="A93" s="51">
        <v>4</v>
      </c>
      <c r="B93" s="794" t="s">
        <v>1</v>
      </c>
      <c r="C93" s="795"/>
      <c r="D93" s="795"/>
      <c r="E93" s="796"/>
      <c r="F93" s="114"/>
      <c r="G93" s="85"/>
      <c r="H93" s="119"/>
      <c r="I93" s="95"/>
      <c r="J93" s="1"/>
    </row>
    <row r="94" spans="1:10" ht="15">
      <c r="A94" s="51" t="s">
        <v>50</v>
      </c>
      <c r="B94" s="809" t="s">
        <v>103</v>
      </c>
      <c r="C94" s="810"/>
      <c r="D94" s="810"/>
      <c r="E94" s="811"/>
      <c r="F94" s="114" t="s">
        <v>11</v>
      </c>
      <c r="G94" s="85">
        <f>G84</f>
        <v>130</v>
      </c>
      <c r="H94" s="119"/>
      <c r="I94" s="95">
        <f t="shared" si="4"/>
        <v>0</v>
      </c>
      <c r="J94" s="1"/>
    </row>
    <row r="95" spans="1:10" ht="15">
      <c r="A95" s="51"/>
      <c r="B95" s="797" t="s">
        <v>34</v>
      </c>
      <c r="C95" s="798"/>
      <c r="D95" s="798"/>
      <c r="E95" s="799"/>
      <c r="F95" s="114"/>
      <c r="G95" s="85"/>
      <c r="H95" s="119"/>
      <c r="I95" s="95"/>
      <c r="J95" s="1"/>
    </row>
    <row r="96" spans="1:10" ht="19.5" customHeight="1">
      <c r="A96" s="126" t="s">
        <v>51</v>
      </c>
      <c r="B96" s="809" t="s">
        <v>104</v>
      </c>
      <c r="C96" s="810"/>
      <c r="D96" s="810"/>
      <c r="E96" s="811"/>
      <c r="F96" s="155"/>
      <c r="G96" s="156"/>
      <c r="H96" s="157"/>
      <c r="I96" s="158"/>
      <c r="J96" s="1"/>
    </row>
    <row r="97" spans="1:11" ht="15">
      <c r="A97" s="113" t="s">
        <v>55</v>
      </c>
      <c r="B97" s="812" t="s">
        <v>2</v>
      </c>
      <c r="C97" s="813"/>
      <c r="D97" s="813"/>
      <c r="E97" s="814"/>
      <c r="F97" s="159" t="s">
        <v>11</v>
      </c>
      <c r="G97" s="156">
        <v>130</v>
      </c>
      <c r="H97" s="157"/>
      <c r="I97" s="59">
        <f t="shared" si="4"/>
        <v>0</v>
      </c>
      <c r="J97" s="1"/>
    </row>
    <row r="98" spans="1:11" ht="27" customHeight="1">
      <c r="A98" s="46"/>
      <c r="B98" s="818" t="s">
        <v>124</v>
      </c>
      <c r="C98" s="819"/>
      <c r="D98" s="819"/>
      <c r="E98" s="820"/>
      <c r="F98" s="141" t="s">
        <v>17</v>
      </c>
      <c r="G98" s="118">
        <v>4</v>
      </c>
      <c r="H98" s="120"/>
      <c r="I98" s="142">
        <f t="shared" si="4"/>
        <v>0</v>
      </c>
      <c r="J98" s="1"/>
    </row>
    <row r="99" spans="1:11" ht="18" customHeight="1">
      <c r="A99" s="109"/>
      <c r="B99" s="665" t="s">
        <v>132</v>
      </c>
      <c r="C99" s="665"/>
      <c r="D99" s="665"/>
      <c r="E99" s="665"/>
      <c r="F99" s="105" t="s">
        <v>17</v>
      </c>
      <c r="G99" s="118">
        <v>1</v>
      </c>
      <c r="H99" s="120"/>
      <c r="I99" s="142">
        <f t="shared" si="4"/>
        <v>0</v>
      </c>
      <c r="J99" s="1"/>
    </row>
    <row r="100" spans="1:11" s="13" customFormat="1" ht="22.8" customHeight="1" thickBot="1">
      <c r="A100" s="160"/>
      <c r="B100" s="815" t="s">
        <v>105</v>
      </c>
      <c r="C100" s="816"/>
      <c r="D100" s="816"/>
      <c r="E100" s="817"/>
      <c r="F100" s="150"/>
      <c r="G100" s="151"/>
      <c r="H100" s="152"/>
      <c r="I100" s="153">
        <f>SUM(I84:I99)</f>
        <v>0</v>
      </c>
      <c r="J100" s="12"/>
      <c r="K100" s="27"/>
    </row>
    <row r="101" spans="1:11" ht="15" customHeight="1">
      <c r="A101" s="161"/>
      <c r="B101" s="806"/>
      <c r="C101" s="807"/>
      <c r="D101" s="807"/>
      <c r="E101" s="808"/>
      <c r="F101" s="61"/>
      <c r="G101" s="62"/>
      <c r="H101" s="63"/>
      <c r="I101" s="162"/>
      <c r="K101" s="11"/>
    </row>
    <row r="102" spans="1:11" ht="21" customHeight="1">
      <c r="A102" s="51"/>
      <c r="B102" s="788" t="s">
        <v>15</v>
      </c>
      <c r="C102" s="789"/>
      <c r="D102" s="789"/>
      <c r="E102" s="790"/>
      <c r="F102" s="114"/>
      <c r="G102" s="85"/>
      <c r="H102" s="139"/>
      <c r="I102" s="140"/>
      <c r="J102" s="1"/>
    </row>
    <row r="103" spans="1:11" ht="15">
      <c r="A103" s="163" t="s">
        <v>7</v>
      </c>
      <c r="B103" s="828" t="s">
        <v>110</v>
      </c>
      <c r="C103" s="829"/>
      <c r="D103" s="829"/>
      <c r="E103" s="830"/>
      <c r="F103" s="141"/>
      <c r="G103" s="118"/>
      <c r="H103" s="136"/>
      <c r="I103" s="164"/>
      <c r="J103" s="1"/>
    </row>
    <row r="104" spans="1:11" ht="15">
      <c r="A104" s="138"/>
      <c r="B104" s="165"/>
      <c r="C104" s="166"/>
      <c r="D104" s="166"/>
      <c r="E104" s="167"/>
      <c r="F104" s="116"/>
      <c r="G104" s="57"/>
      <c r="H104" s="117"/>
      <c r="I104" s="102"/>
      <c r="J104" s="1"/>
    </row>
    <row r="105" spans="1:11" ht="15">
      <c r="A105" s="91" t="s">
        <v>49</v>
      </c>
      <c r="B105" s="683" t="s">
        <v>112</v>
      </c>
      <c r="C105" s="684"/>
      <c r="D105" s="684"/>
      <c r="E105" s="685"/>
      <c r="F105" s="116"/>
      <c r="G105" s="57"/>
      <c r="H105" s="117"/>
      <c r="I105" s="102"/>
      <c r="J105" s="1"/>
    </row>
    <row r="106" spans="1:11" ht="15">
      <c r="A106" s="113"/>
      <c r="B106" s="825" t="s">
        <v>109</v>
      </c>
      <c r="C106" s="826"/>
      <c r="D106" s="826"/>
      <c r="E106" s="827"/>
      <c r="F106" s="116"/>
      <c r="G106" s="57"/>
      <c r="H106" s="117"/>
      <c r="I106" s="102"/>
      <c r="J106" s="1"/>
    </row>
    <row r="107" spans="1:11" ht="15">
      <c r="A107" s="91" t="s">
        <v>50</v>
      </c>
      <c r="B107" s="824" t="s">
        <v>108</v>
      </c>
      <c r="C107" s="759"/>
      <c r="D107" s="759"/>
      <c r="E107" s="760"/>
      <c r="F107" s="116" t="s">
        <v>17</v>
      </c>
      <c r="G107" s="57">
        <v>5</v>
      </c>
      <c r="H107" s="58"/>
      <c r="I107" s="59">
        <f t="shared" ref="I107" si="6">G107*H107</f>
        <v>0</v>
      </c>
      <c r="J107" s="1"/>
    </row>
    <row r="108" spans="1:11" ht="26.55" customHeight="1">
      <c r="A108" s="168"/>
      <c r="B108" s="683" t="s">
        <v>113</v>
      </c>
      <c r="C108" s="684"/>
      <c r="D108" s="684"/>
      <c r="E108" s="685"/>
      <c r="F108" s="147"/>
      <c r="G108" s="57"/>
      <c r="H108" s="58"/>
      <c r="I108" s="59"/>
      <c r="J108" s="1"/>
    </row>
    <row r="109" spans="1:11" ht="45" customHeight="1">
      <c r="A109" s="46">
        <v>2</v>
      </c>
      <c r="B109" s="825" t="s">
        <v>111</v>
      </c>
      <c r="C109" s="826"/>
      <c r="D109" s="826"/>
      <c r="E109" s="827"/>
      <c r="F109" s="169"/>
      <c r="G109" s="170"/>
      <c r="H109" s="58"/>
      <c r="I109" s="59"/>
      <c r="J109" s="1"/>
    </row>
    <row r="110" spans="1:11" s="4" customFormat="1" ht="15">
      <c r="A110" s="91" t="s">
        <v>50</v>
      </c>
      <c r="B110" s="825" t="s">
        <v>114</v>
      </c>
      <c r="C110" s="826"/>
      <c r="D110" s="826"/>
      <c r="E110" s="827"/>
      <c r="F110" s="116" t="s">
        <v>18</v>
      </c>
      <c r="G110" s="171">
        <v>1</v>
      </c>
      <c r="H110" s="58"/>
      <c r="I110" s="59">
        <f t="shared" ref="I110" si="7">G110*H110</f>
        <v>0</v>
      </c>
      <c r="J110" s="10"/>
    </row>
    <row r="111" spans="1:11" s="4" customFormat="1" ht="37.200000000000003" customHeight="1" thickBot="1">
      <c r="A111" s="91"/>
      <c r="B111" s="663" t="s">
        <v>115</v>
      </c>
      <c r="C111" s="663"/>
      <c r="D111" s="663"/>
      <c r="E111" s="663"/>
      <c r="F111" s="148"/>
      <c r="G111" s="149"/>
      <c r="H111" s="139"/>
      <c r="I111" s="95"/>
      <c r="J111" s="10"/>
    </row>
    <row r="112" spans="1:11" s="4" customFormat="1" ht="18" hidden="1" customHeight="1" thickBot="1">
      <c r="A112" s="832"/>
      <c r="B112" s="664"/>
      <c r="C112" s="664"/>
      <c r="D112" s="664"/>
      <c r="E112" s="664"/>
      <c r="F112" s="661"/>
      <c r="G112" s="659"/>
      <c r="H112" s="657"/>
      <c r="I112" s="749">
        <f>SUM(I107:I111)</f>
        <v>0</v>
      </c>
      <c r="J112" s="10"/>
    </row>
    <row r="113" spans="1:11" s="4" customFormat="1" ht="19.2" customHeight="1" thickBot="1">
      <c r="A113" s="746"/>
      <c r="B113" s="803"/>
      <c r="C113" s="804"/>
      <c r="D113" s="804"/>
      <c r="E113" s="805"/>
      <c r="F113" s="662"/>
      <c r="G113" s="660"/>
      <c r="H113" s="658"/>
      <c r="I113" s="735"/>
      <c r="J113" s="10"/>
    </row>
    <row r="114" spans="1:11" s="4" customFormat="1" ht="15" customHeight="1">
      <c r="A114" s="51"/>
      <c r="B114" s="844" t="s">
        <v>120</v>
      </c>
      <c r="C114" s="845"/>
      <c r="D114" s="845"/>
      <c r="E114" s="846"/>
      <c r="F114" s="51"/>
      <c r="G114" s="85"/>
      <c r="H114" s="139"/>
      <c r="I114" s="172"/>
      <c r="J114" s="10"/>
    </row>
    <row r="115" spans="1:11" s="4" customFormat="1" ht="15" customHeight="1">
      <c r="A115" s="51"/>
      <c r="B115" s="788" t="s">
        <v>24</v>
      </c>
      <c r="C115" s="789"/>
      <c r="D115" s="789"/>
      <c r="E115" s="790"/>
      <c r="F115" s="51"/>
      <c r="G115" s="85"/>
      <c r="H115" s="139"/>
      <c r="I115" s="172"/>
      <c r="J115" s="10"/>
    </row>
    <row r="116" spans="1:11" s="4" customFormat="1" ht="10.199999999999999" customHeight="1">
      <c r="A116" s="51"/>
      <c r="B116" s="833"/>
      <c r="C116" s="834"/>
      <c r="D116" s="834"/>
      <c r="E116" s="835"/>
      <c r="F116" s="51"/>
      <c r="G116" s="85"/>
      <c r="H116" s="139"/>
      <c r="I116" s="140"/>
      <c r="J116" s="10"/>
    </row>
    <row r="117" spans="1:11" s="4" customFormat="1" ht="48.6" customHeight="1">
      <c r="A117" s="46"/>
      <c r="B117" s="836" t="s">
        <v>129</v>
      </c>
      <c r="C117" s="837"/>
      <c r="D117" s="837"/>
      <c r="E117" s="838"/>
      <c r="F117" s="46"/>
      <c r="G117" s="118"/>
      <c r="H117" s="136"/>
      <c r="I117" s="140"/>
      <c r="J117" s="10"/>
    </row>
    <row r="118" spans="1:11" ht="15">
      <c r="A118" s="46"/>
      <c r="B118" s="686"/>
      <c r="C118" s="839"/>
      <c r="D118" s="839"/>
      <c r="E118" s="840"/>
      <c r="F118" s="46" t="s">
        <v>130</v>
      </c>
      <c r="G118" s="118">
        <v>1</v>
      </c>
      <c r="H118" s="120"/>
      <c r="I118" s="95">
        <f>H118*G118</f>
        <v>0</v>
      </c>
      <c r="K118" s="11"/>
    </row>
    <row r="119" spans="1:11" ht="37.200000000000003" customHeight="1">
      <c r="A119" s="46"/>
      <c r="B119" s="841" t="s">
        <v>116</v>
      </c>
      <c r="C119" s="842"/>
      <c r="D119" s="842"/>
      <c r="E119" s="843"/>
      <c r="F119" s="46"/>
      <c r="G119" s="118"/>
      <c r="H119" s="136"/>
      <c r="I119" s="95"/>
      <c r="K119" s="11"/>
    </row>
    <row r="120" spans="1:11" ht="15.6" thickBot="1">
      <c r="A120" s="160"/>
      <c r="B120" s="28"/>
      <c r="C120" s="29"/>
      <c r="D120" s="29"/>
      <c r="E120" s="30"/>
      <c r="F120" s="160"/>
      <c r="G120" s="151"/>
      <c r="H120" s="152"/>
      <c r="I120" s="173">
        <f>I118</f>
        <v>0</v>
      </c>
      <c r="K120" s="11"/>
    </row>
    <row r="121" spans="1:11" ht="45.75" customHeight="1">
      <c r="A121" s="46"/>
      <c r="B121" s="174" t="s">
        <v>35</v>
      </c>
      <c r="C121" s="175"/>
      <c r="D121" s="175"/>
      <c r="E121" s="176"/>
      <c r="F121" s="177"/>
      <c r="G121" s="118"/>
      <c r="H121" s="136"/>
      <c r="I121" s="164"/>
      <c r="K121" s="11"/>
    </row>
    <row r="122" spans="1:11" ht="15" customHeight="1">
      <c r="A122" s="46"/>
      <c r="B122" s="174"/>
      <c r="C122" s="175"/>
      <c r="D122" s="175"/>
      <c r="E122" s="176"/>
      <c r="F122" s="177"/>
      <c r="G122" s="118"/>
      <c r="H122" s="136"/>
      <c r="I122" s="164"/>
      <c r="K122" s="11"/>
    </row>
    <row r="123" spans="1:11" ht="15" customHeight="1">
      <c r="A123" s="46"/>
      <c r="B123" s="174"/>
      <c r="C123" s="175"/>
      <c r="D123" s="176"/>
      <c r="E123" s="176"/>
      <c r="F123" s="177"/>
      <c r="G123" s="118"/>
      <c r="H123" s="136"/>
      <c r="I123" s="164"/>
      <c r="K123" s="11"/>
    </row>
    <row r="124" spans="1:11" ht="15">
      <c r="A124" s="46"/>
      <c r="B124" s="174" t="s">
        <v>36</v>
      </c>
      <c r="C124" s="175"/>
      <c r="D124" s="175" t="s">
        <v>19</v>
      </c>
      <c r="E124" s="176"/>
      <c r="F124" s="46"/>
      <c r="G124" s="178" t="s">
        <v>3</v>
      </c>
      <c r="H124" s="136"/>
      <c r="I124" s="179" t="s">
        <v>123</v>
      </c>
      <c r="K124" s="11"/>
    </row>
    <row r="125" spans="1:11" ht="15">
      <c r="A125" s="46"/>
      <c r="B125" s="180" t="s">
        <v>9</v>
      </c>
      <c r="C125" s="176"/>
      <c r="D125" s="176"/>
      <c r="E125" s="176"/>
      <c r="F125" s="46"/>
      <c r="G125" s="118"/>
      <c r="H125" s="136"/>
      <c r="I125" s="164"/>
      <c r="K125" s="11"/>
    </row>
    <row r="126" spans="1:11" ht="15">
      <c r="A126" s="46"/>
      <c r="B126" s="174"/>
      <c r="C126" s="176"/>
      <c r="D126" s="176"/>
      <c r="E126" s="176"/>
      <c r="F126" s="46"/>
      <c r="G126" s="118"/>
      <c r="H126" s="136"/>
      <c r="I126" s="164"/>
      <c r="K126" s="11"/>
    </row>
    <row r="127" spans="1:11" ht="15">
      <c r="A127" s="46"/>
      <c r="B127" s="181">
        <v>1</v>
      </c>
      <c r="C127" s="176"/>
      <c r="D127" s="784" t="s">
        <v>40</v>
      </c>
      <c r="E127" s="831"/>
      <c r="F127" s="46"/>
      <c r="G127" s="182" t="s">
        <v>133</v>
      </c>
      <c r="H127" s="136"/>
      <c r="I127" s="142">
        <f>I13</f>
        <v>0</v>
      </c>
      <c r="K127" s="11"/>
    </row>
    <row r="128" spans="1:11" ht="15">
      <c r="A128" s="46"/>
      <c r="B128" s="180"/>
      <c r="C128" s="176"/>
      <c r="D128" s="176"/>
      <c r="E128" s="176"/>
      <c r="F128" s="46"/>
      <c r="G128" s="118"/>
      <c r="H128" s="136"/>
      <c r="I128" s="142"/>
    </row>
    <row r="129" spans="1:11" ht="15">
      <c r="A129" s="46"/>
      <c r="B129" s="181">
        <v>2</v>
      </c>
      <c r="C129" s="176"/>
      <c r="D129" s="784" t="s">
        <v>117</v>
      </c>
      <c r="E129" s="831"/>
      <c r="F129" s="46"/>
      <c r="G129" s="182" t="s">
        <v>134</v>
      </c>
      <c r="H129" s="136"/>
      <c r="I129" s="142">
        <f>I51</f>
        <v>0</v>
      </c>
    </row>
    <row r="130" spans="1:11" ht="15">
      <c r="A130" s="46"/>
      <c r="B130" s="181"/>
      <c r="C130" s="176"/>
      <c r="D130" s="176"/>
      <c r="E130" s="176"/>
      <c r="F130" s="46"/>
      <c r="G130" s="118"/>
      <c r="H130" s="136"/>
      <c r="I130" s="142"/>
    </row>
    <row r="131" spans="1:11" ht="15">
      <c r="A131" s="46"/>
      <c r="B131" s="181">
        <v>3</v>
      </c>
      <c r="C131" s="176"/>
      <c r="D131" s="784" t="s">
        <v>118</v>
      </c>
      <c r="E131" s="831"/>
      <c r="F131" s="46"/>
      <c r="G131" s="182" t="s">
        <v>135</v>
      </c>
      <c r="H131" s="136"/>
      <c r="I131" s="142">
        <f>I78</f>
        <v>0</v>
      </c>
    </row>
    <row r="132" spans="1:11" ht="15">
      <c r="A132" s="46"/>
      <c r="B132" s="181"/>
      <c r="C132" s="176"/>
      <c r="D132" s="176"/>
      <c r="E132" s="176"/>
      <c r="F132" s="46"/>
      <c r="G132" s="118"/>
      <c r="H132" s="183"/>
      <c r="I132" s="142"/>
    </row>
    <row r="133" spans="1:11" ht="15">
      <c r="A133" s="46"/>
      <c r="B133" s="181">
        <v>4</v>
      </c>
      <c r="C133" s="176"/>
      <c r="D133" s="784" t="s">
        <v>0</v>
      </c>
      <c r="E133" s="831"/>
      <c r="F133" s="46"/>
      <c r="G133" s="182" t="s">
        <v>136</v>
      </c>
      <c r="H133" s="136"/>
      <c r="I133" s="142">
        <f>I100</f>
        <v>0</v>
      </c>
    </row>
    <row r="134" spans="1:11" ht="15">
      <c r="A134" s="46"/>
      <c r="B134" s="180"/>
      <c r="C134" s="176"/>
      <c r="D134" s="176"/>
      <c r="E134" s="176"/>
      <c r="F134" s="46"/>
      <c r="G134" s="118"/>
      <c r="H134" s="136"/>
      <c r="I134" s="142"/>
    </row>
    <row r="135" spans="1:11" ht="15">
      <c r="A135" s="46"/>
      <c r="B135" s="181">
        <v>5</v>
      </c>
      <c r="C135" s="176"/>
      <c r="D135" s="784" t="s">
        <v>131</v>
      </c>
      <c r="E135" s="831"/>
      <c r="F135" s="46"/>
      <c r="G135" s="182" t="s">
        <v>137</v>
      </c>
      <c r="H135" s="136"/>
      <c r="I135" s="142">
        <f>I112</f>
        <v>0</v>
      </c>
    </row>
    <row r="136" spans="1:11" ht="15">
      <c r="A136" s="46"/>
      <c r="B136" s="181"/>
      <c r="C136" s="176"/>
      <c r="D136" s="176"/>
      <c r="E136" s="176"/>
      <c r="F136" s="46"/>
      <c r="G136" s="118"/>
      <c r="H136" s="136"/>
      <c r="I136" s="142"/>
    </row>
    <row r="137" spans="1:11" ht="15.6" thickBot="1">
      <c r="A137" s="46"/>
      <c r="B137" s="181">
        <v>6</v>
      </c>
      <c r="C137" s="176"/>
      <c r="D137" s="784" t="s">
        <v>119</v>
      </c>
      <c r="E137" s="831"/>
      <c r="F137" s="46"/>
      <c r="G137" s="182" t="s">
        <v>138</v>
      </c>
      <c r="H137" s="136"/>
      <c r="I137" s="142">
        <f>I120</f>
        <v>0</v>
      </c>
    </row>
    <row r="138" spans="1:11" ht="56.55" customHeight="1" thickBot="1">
      <c r="A138" s="419"/>
      <c r="B138" s="821" t="s">
        <v>159</v>
      </c>
      <c r="C138" s="822"/>
      <c r="D138" s="822"/>
      <c r="E138" s="823"/>
      <c r="F138" s="420"/>
      <c r="G138" s="421"/>
      <c r="H138" s="422"/>
      <c r="I138" s="423">
        <f>SUM(I127:I137)</f>
        <v>0</v>
      </c>
    </row>
    <row r="139" spans="1:11" ht="0.6" customHeight="1" thickBot="1">
      <c r="A139" s="184"/>
      <c r="B139" s="185"/>
      <c r="C139" s="186"/>
      <c r="D139" s="186"/>
      <c r="E139" s="186"/>
      <c r="F139" s="184"/>
      <c r="G139" s="187"/>
      <c r="H139" s="187"/>
      <c r="I139" s="187"/>
      <c r="J139" s="1"/>
    </row>
    <row r="140" spans="1:11" ht="15.6" thickTop="1">
      <c r="A140" s="188"/>
      <c r="B140" s="185"/>
      <c r="C140" s="186"/>
      <c r="D140" s="186"/>
      <c r="E140" s="186"/>
      <c r="F140" s="189"/>
      <c r="G140" s="190"/>
      <c r="H140" s="191"/>
      <c r="I140" s="192"/>
    </row>
    <row r="141" spans="1:11" s="13" customFormat="1" ht="14.25" customHeight="1">
      <c r="A141" s="14"/>
      <c r="B141" s="15"/>
      <c r="C141" s="16"/>
      <c r="D141" s="16"/>
      <c r="E141" s="16"/>
      <c r="F141" s="18"/>
      <c r="G141" s="20"/>
      <c r="H141" s="22"/>
      <c r="I141" s="24"/>
      <c r="J141" s="12"/>
    </row>
    <row r="142" spans="1:11">
      <c r="A142" s="14"/>
      <c r="B142" s="17"/>
      <c r="C142" s="16"/>
      <c r="D142" s="16"/>
      <c r="E142" s="16"/>
      <c r="F142" s="18"/>
      <c r="G142" s="20"/>
      <c r="H142" s="22"/>
      <c r="I142" s="24"/>
    </row>
    <row r="143" spans="1:11">
      <c r="A143" s="14"/>
      <c r="B143" s="17"/>
      <c r="C143" s="16"/>
      <c r="D143" s="16"/>
      <c r="E143" s="16"/>
      <c r="F143" s="19"/>
      <c r="G143" s="20"/>
      <c r="H143" s="22"/>
      <c r="I143" s="24"/>
    </row>
    <row r="144" spans="1:11">
      <c r="A144" s="14"/>
      <c r="B144" s="17"/>
      <c r="C144" s="16"/>
      <c r="D144" s="16"/>
      <c r="E144" s="16"/>
      <c r="F144" s="19"/>
      <c r="G144" s="20"/>
      <c r="H144" s="22"/>
      <c r="I144" s="24"/>
      <c r="K144" s="11"/>
    </row>
    <row r="145" spans="1:11">
      <c r="A145" s="14"/>
      <c r="B145" s="17"/>
      <c r="C145" s="16"/>
      <c r="D145" s="16"/>
      <c r="E145" s="16"/>
      <c r="F145" s="19"/>
      <c r="G145" s="20"/>
      <c r="H145" s="22"/>
      <c r="I145" s="24"/>
      <c r="K145" s="11"/>
    </row>
    <row r="146" spans="1:11">
      <c r="A146" s="14"/>
      <c r="B146" s="17"/>
      <c r="C146" s="16"/>
      <c r="D146" s="16"/>
      <c r="E146" s="16"/>
      <c r="F146" s="19"/>
      <c r="G146" s="20"/>
      <c r="H146" s="22"/>
      <c r="I146" s="24"/>
      <c r="K146" s="11"/>
    </row>
    <row r="147" spans="1:11">
      <c r="A147" s="14"/>
      <c r="B147" s="17"/>
      <c r="C147" s="16"/>
      <c r="D147" s="16"/>
      <c r="E147" s="16"/>
      <c r="F147" s="19"/>
      <c r="G147" s="20"/>
      <c r="H147" s="22"/>
      <c r="I147" s="24"/>
      <c r="K147" s="11"/>
    </row>
    <row r="148" spans="1:11">
      <c r="A148" s="14"/>
      <c r="B148" s="17"/>
      <c r="C148" s="16"/>
      <c r="D148" s="16"/>
      <c r="E148" s="16"/>
      <c r="F148" s="19"/>
      <c r="G148" s="20"/>
      <c r="H148" s="22"/>
      <c r="I148" s="24"/>
      <c r="K148" s="11"/>
    </row>
    <row r="149" spans="1:11">
      <c r="A149" s="14"/>
      <c r="B149" s="17"/>
      <c r="C149" s="16"/>
      <c r="D149" s="16"/>
      <c r="E149" s="16"/>
      <c r="F149" s="19"/>
      <c r="G149" s="20"/>
      <c r="H149" s="22"/>
      <c r="I149" s="24"/>
      <c r="K149" s="11"/>
    </row>
    <row r="150" spans="1:11">
      <c r="A150" s="14"/>
      <c r="B150" s="17"/>
      <c r="C150" s="16"/>
      <c r="D150" s="16"/>
      <c r="E150" s="16"/>
      <c r="F150" s="19"/>
      <c r="G150" s="20"/>
      <c r="H150" s="22"/>
      <c r="I150" s="24"/>
      <c r="K150" s="11"/>
    </row>
    <row r="151" spans="1:11">
      <c r="A151" s="14"/>
      <c r="B151" s="17"/>
      <c r="C151" s="16"/>
      <c r="D151" s="16"/>
      <c r="E151" s="16"/>
      <c r="F151" s="19"/>
      <c r="G151" s="20"/>
      <c r="H151" s="22"/>
      <c r="I151" s="24"/>
      <c r="K151" s="11"/>
    </row>
    <row r="152" spans="1:11">
      <c r="A152" s="14"/>
      <c r="B152" s="17"/>
      <c r="C152" s="16"/>
      <c r="D152" s="16"/>
      <c r="E152" s="16"/>
      <c r="F152" s="19"/>
      <c r="G152" s="20"/>
      <c r="H152" s="22"/>
      <c r="I152" s="24"/>
      <c r="K152" s="11"/>
    </row>
    <row r="153" spans="1:11">
      <c r="A153" s="14"/>
      <c r="B153" s="17"/>
      <c r="C153" s="16"/>
      <c r="D153" s="16"/>
      <c r="E153" s="16"/>
      <c r="F153" s="19"/>
      <c r="G153" s="20"/>
      <c r="H153" s="22"/>
      <c r="I153" s="24"/>
      <c r="K153" s="11"/>
    </row>
    <row r="154" spans="1:11">
      <c r="A154" s="14"/>
      <c r="B154" s="17"/>
      <c r="C154" s="16"/>
      <c r="D154" s="16"/>
      <c r="E154" s="16"/>
      <c r="F154" s="19"/>
      <c r="G154" s="20"/>
      <c r="H154" s="22"/>
      <c r="I154" s="24"/>
      <c r="K154" s="11"/>
    </row>
    <row r="155" spans="1:11">
      <c r="A155" s="14"/>
      <c r="B155" s="17"/>
      <c r="C155" s="16"/>
      <c r="D155" s="16"/>
      <c r="E155" s="16"/>
      <c r="F155" s="19"/>
      <c r="G155" s="20"/>
      <c r="H155" s="22"/>
      <c r="I155" s="24"/>
      <c r="K155" s="11"/>
    </row>
    <row r="156" spans="1:11" ht="15" customHeight="1">
      <c r="A156" s="14"/>
      <c r="B156" s="15"/>
      <c r="C156" s="16"/>
      <c r="D156" s="16"/>
      <c r="E156" s="16"/>
      <c r="F156" s="19"/>
      <c r="G156" s="20"/>
      <c r="H156" s="22"/>
      <c r="I156" s="24"/>
      <c r="K156" s="11"/>
    </row>
    <row r="157" spans="1:11" ht="15" customHeight="1">
      <c r="A157" s="14"/>
      <c r="B157" s="15"/>
      <c r="C157" s="16"/>
      <c r="D157" s="16"/>
      <c r="E157" s="16"/>
      <c r="F157" s="19"/>
      <c r="G157" s="20"/>
      <c r="H157" s="22"/>
      <c r="I157" s="24"/>
      <c r="K157" s="11"/>
    </row>
    <row r="158" spans="1:11" ht="15" customHeight="1">
      <c r="A158" s="14"/>
      <c r="F158" s="19"/>
      <c r="G158" s="20"/>
      <c r="H158" s="22"/>
      <c r="I158" s="24"/>
      <c r="K158" s="11"/>
    </row>
    <row r="159" spans="1:11" ht="15" customHeight="1">
      <c r="I159" s="25"/>
      <c r="K159" s="11"/>
    </row>
    <row r="160" spans="1:11" ht="15" customHeight="1">
      <c r="I160" s="25"/>
      <c r="K160" s="11"/>
    </row>
    <row r="161" spans="1:23" ht="15" customHeight="1">
      <c r="I161" s="25"/>
      <c r="K161" s="11"/>
    </row>
    <row r="162" spans="1:23" ht="15" customHeight="1">
      <c r="I162" s="25"/>
      <c r="K162" s="11"/>
    </row>
    <row r="163" spans="1:23" ht="15" customHeight="1">
      <c r="I163" s="25"/>
    </row>
    <row r="164" spans="1:23" ht="15" customHeight="1">
      <c r="I164" s="25"/>
    </row>
    <row r="165" spans="1:23" ht="15" customHeight="1">
      <c r="I165" s="25"/>
    </row>
    <row r="166" spans="1:23" ht="15" customHeight="1">
      <c r="I166" s="25"/>
    </row>
    <row r="167" spans="1:23" s="9" customFormat="1" ht="15" customHeight="1">
      <c r="A167" s="2"/>
      <c r="B167" s="3"/>
      <c r="C167" s="1"/>
      <c r="D167" s="1"/>
      <c r="E167" s="1"/>
      <c r="F167" s="5"/>
      <c r="G167" s="21"/>
      <c r="H167" s="23"/>
      <c r="I167" s="25"/>
      <c r="K167" s="1"/>
      <c r="L167" s="1"/>
      <c r="M167" s="1"/>
      <c r="N167" s="1"/>
      <c r="O167" s="1"/>
      <c r="P167" s="1"/>
      <c r="Q167" s="1"/>
      <c r="R167" s="1"/>
      <c r="S167" s="1"/>
      <c r="T167" s="1"/>
      <c r="U167" s="1"/>
      <c r="V167" s="1"/>
      <c r="W167" s="1"/>
    </row>
    <row r="168" spans="1:23" s="9" customFormat="1" ht="15" customHeight="1">
      <c r="A168" s="2"/>
      <c r="B168" s="3"/>
      <c r="C168" s="1"/>
      <c r="D168" s="1"/>
      <c r="E168" s="1"/>
      <c r="F168" s="5"/>
      <c r="G168" s="21"/>
      <c r="H168" s="23"/>
      <c r="I168" s="25"/>
      <c r="K168" s="1"/>
      <c r="L168" s="1"/>
      <c r="M168" s="1"/>
      <c r="N168" s="1"/>
      <c r="O168" s="1"/>
      <c r="P168" s="1"/>
      <c r="Q168" s="1"/>
      <c r="R168" s="1"/>
      <c r="S168" s="1"/>
      <c r="T168" s="1"/>
      <c r="U168" s="1"/>
      <c r="V168" s="1"/>
      <c r="W168" s="1"/>
    </row>
    <row r="169" spans="1:23" s="9" customFormat="1" ht="15" customHeight="1">
      <c r="A169" s="2"/>
      <c r="B169" s="3"/>
      <c r="C169" s="1"/>
      <c r="D169" s="1"/>
      <c r="E169" s="1"/>
      <c r="F169" s="5"/>
      <c r="G169" s="21"/>
      <c r="H169" s="23"/>
      <c r="I169" s="25"/>
      <c r="K169" s="1"/>
      <c r="L169" s="1"/>
      <c r="M169" s="1"/>
      <c r="N169" s="1"/>
      <c r="O169" s="1"/>
      <c r="P169" s="1"/>
      <c r="Q169" s="1"/>
      <c r="R169" s="1"/>
      <c r="S169" s="1"/>
      <c r="T169" s="1"/>
      <c r="U169" s="1"/>
      <c r="V169" s="1"/>
      <c r="W169" s="1"/>
    </row>
    <row r="170" spans="1:23" s="9" customFormat="1" ht="15" customHeight="1">
      <c r="A170" s="2"/>
      <c r="B170" s="3"/>
      <c r="C170" s="1"/>
      <c r="D170" s="1"/>
      <c r="E170" s="1"/>
      <c r="F170" s="5"/>
      <c r="G170" s="21"/>
      <c r="H170" s="23"/>
      <c r="I170" s="25"/>
      <c r="K170" s="1"/>
      <c r="L170" s="1"/>
      <c r="M170" s="1"/>
      <c r="N170" s="1"/>
      <c r="O170" s="1"/>
      <c r="P170" s="1"/>
      <c r="Q170" s="1"/>
      <c r="R170" s="1"/>
      <c r="S170" s="1"/>
      <c r="T170" s="1"/>
      <c r="U170" s="1"/>
      <c r="V170" s="1"/>
      <c r="W170" s="1"/>
    </row>
    <row r="171" spans="1:23" s="9" customFormat="1" ht="15" customHeight="1">
      <c r="A171" s="2"/>
      <c r="B171" s="3"/>
      <c r="C171" s="1"/>
      <c r="D171" s="1"/>
      <c r="E171" s="1"/>
      <c r="F171" s="5"/>
      <c r="G171" s="21"/>
      <c r="H171" s="23"/>
      <c r="I171" s="25"/>
      <c r="K171" s="1"/>
      <c r="L171" s="1"/>
      <c r="M171" s="1"/>
      <c r="N171" s="1"/>
      <c r="O171" s="1"/>
      <c r="P171" s="1"/>
      <c r="Q171" s="1"/>
      <c r="R171" s="1"/>
      <c r="S171" s="1"/>
      <c r="T171" s="1"/>
      <c r="U171" s="1"/>
      <c r="V171" s="1"/>
      <c r="W171" s="1"/>
    </row>
    <row r="172" spans="1:23" s="9" customFormat="1" ht="15" customHeight="1">
      <c r="A172" s="2"/>
      <c r="B172" s="3"/>
      <c r="C172" s="1"/>
      <c r="D172" s="1"/>
      <c r="E172" s="1"/>
      <c r="F172" s="5"/>
      <c r="G172" s="21"/>
      <c r="H172" s="23"/>
      <c r="I172" s="25"/>
      <c r="K172" s="1"/>
      <c r="L172" s="1"/>
      <c r="M172" s="1"/>
      <c r="N172" s="1"/>
      <c r="O172" s="1"/>
      <c r="P172" s="1"/>
      <c r="Q172" s="1"/>
      <c r="R172" s="1"/>
      <c r="S172" s="1"/>
      <c r="T172" s="1"/>
      <c r="U172" s="1"/>
      <c r="V172" s="1"/>
      <c r="W172" s="1"/>
    </row>
    <row r="173" spans="1:23" s="9" customFormat="1" ht="15" customHeight="1">
      <c r="A173" s="2"/>
      <c r="B173" s="3"/>
      <c r="C173" s="1"/>
      <c r="D173" s="1"/>
      <c r="E173" s="1"/>
      <c r="F173" s="5"/>
      <c r="G173" s="21"/>
      <c r="H173" s="23"/>
      <c r="I173" s="25"/>
      <c r="K173" s="1"/>
      <c r="L173" s="1"/>
      <c r="M173" s="1"/>
      <c r="N173" s="1"/>
      <c r="O173" s="1"/>
      <c r="P173" s="1"/>
      <c r="Q173" s="1"/>
      <c r="R173" s="1"/>
      <c r="S173" s="1"/>
      <c r="T173" s="1"/>
      <c r="U173" s="1"/>
      <c r="V173" s="1"/>
      <c r="W173" s="1"/>
    </row>
    <row r="174" spans="1:23" s="9" customFormat="1" ht="15" customHeight="1">
      <c r="A174" s="2"/>
      <c r="B174" s="3"/>
      <c r="C174" s="1"/>
      <c r="D174" s="1"/>
      <c r="E174" s="1"/>
      <c r="F174" s="5"/>
      <c r="G174" s="21"/>
      <c r="H174" s="23"/>
      <c r="I174" s="25"/>
      <c r="K174" s="1"/>
      <c r="L174" s="1"/>
      <c r="M174" s="1"/>
      <c r="N174" s="1"/>
      <c r="O174" s="1"/>
      <c r="P174" s="1"/>
      <c r="Q174" s="1"/>
      <c r="R174" s="1"/>
      <c r="S174" s="1"/>
      <c r="T174" s="1"/>
      <c r="U174" s="1"/>
      <c r="V174" s="1"/>
      <c r="W174" s="1"/>
    </row>
    <row r="175" spans="1:23" s="9" customFormat="1" ht="15" customHeight="1">
      <c r="A175" s="2"/>
      <c r="B175" s="3"/>
      <c r="C175" s="1"/>
      <c r="D175" s="1"/>
      <c r="E175" s="1"/>
      <c r="F175" s="5"/>
      <c r="G175" s="21"/>
      <c r="H175" s="23"/>
      <c r="I175" s="25"/>
      <c r="K175" s="1"/>
      <c r="L175" s="1"/>
      <c r="M175" s="1"/>
      <c r="N175" s="1"/>
      <c r="O175" s="1"/>
      <c r="P175" s="1"/>
      <c r="Q175" s="1"/>
      <c r="R175" s="1"/>
      <c r="S175" s="1"/>
      <c r="T175" s="1"/>
      <c r="U175" s="1"/>
      <c r="V175" s="1"/>
      <c r="W175" s="1"/>
    </row>
    <row r="176" spans="1:23" s="9" customFormat="1" ht="15" customHeight="1">
      <c r="A176" s="2"/>
      <c r="B176" s="3"/>
      <c r="C176" s="1"/>
      <c r="D176" s="1"/>
      <c r="E176" s="1"/>
      <c r="F176" s="5"/>
      <c r="G176" s="21"/>
      <c r="H176" s="23"/>
      <c r="I176" s="25"/>
      <c r="K176" s="1"/>
      <c r="L176" s="1"/>
      <c r="M176" s="1"/>
      <c r="N176" s="1"/>
      <c r="O176" s="1"/>
      <c r="P176" s="1"/>
      <c r="Q176" s="1"/>
      <c r="R176" s="1"/>
      <c r="S176" s="1"/>
      <c r="T176" s="1"/>
      <c r="U176" s="1"/>
      <c r="V176" s="1"/>
      <c r="W176" s="1"/>
    </row>
    <row r="177" spans="1:23" s="9" customFormat="1" ht="15" customHeight="1">
      <c r="A177" s="2"/>
      <c r="B177" s="3"/>
      <c r="C177" s="1"/>
      <c r="D177" s="1"/>
      <c r="E177" s="1"/>
      <c r="F177" s="5"/>
      <c r="G177" s="21"/>
      <c r="H177" s="23"/>
      <c r="I177" s="25"/>
      <c r="K177" s="1"/>
      <c r="L177" s="1"/>
      <c r="M177" s="1"/>
      <c r="N177" s="1"/>
      <c r="O177" s="1"/>
      <c r="P177" s="1"/>
      <c r="Q177" s="1"/>
      <c r="R177" s="1"/>
      <c r="S177" s="1"/>
      <c r="T177" s="1"/>
      <c r="U177" s="1"/>
      <c r="V177" s="1"/>
      <c r="W177" s="1"/>
    </row>
    <row r="178" spans="1:23" s="9" customFormat="1" ht="15" customHeight="1">
      <c r="A178" s="2"/>
      <c r="B178" s="3"/>
      <c r="C178" s="1"/>
      <c r="D178" s="1"/>
      <c r="E178" s="1"/>
      <c r="F178" s="5"/>
      <c r="G178" s="21"/>
      <c r="H178" s="23"/>
      <c r="I178" s="25"/>
      <c r="K178" s="1"/>
      <c r="L178" s="1"/>
      <c r="M178" s="1"/>
      <c r="N178" s="1"/>
      <c r="O178" s="1"/>
      <c r="P178" s="1"/>
      <c r="Q178" s="1"/>
      <c r="R178" s="1"/>
      <c r="S178" s="1"/>
      <c r="T178" s="1"/>
      <c r="U178" s="1"/>
      <c r="V178" s="1"/>
      <c r="W178" s="1"/>
    </row>
    <row r="179" spans="1:23" s="9" customFormat="1" ht="15" customHeight="1">
      <c r="A179" s="2"/>
      <c r="B179" s="3"/>
      <c r="C179" s="1"/>
      <c r="D179" s="1"/>
      <c r="E179" s="1"/>
      <c r="F179" s="5"/>
      <c r="G179" s="21"/>
      <c r="H179" s="23"/>
      <c r="I179" s="25"/>
      <c r="K179" s="1"/>
      <c r="L179" s="1"/>
      <c r="M179" s="1"/>
      <c r="N179" s="1"/>
      <c r="O179" s="1"/>
      <c r="P179" s="1"/>
      <c r="Q179" s="1"/>
      <c r="R179" s="1"/>
      <c r="S179" s="1"/>
      <c r="T179" s="1"/>
      <c r="U179" s="1"/>
      <c r="V179" s="1"/>
      <c r="W179" s="1"/>
    </row>
    <row r="180" spans="1:23" s="9" customFormat="1" ht="15" customHeight="1">
      <c r="A180" s="2"/>
      <c r="B180" s="3"/>
      <c r="C180" s="1"/>
      <c r="D180" s="1"/>
      <c r="E180" s="1"/>
      <c r="F180" s="5"/>
      <c r="G180" s="21"/>
      <c r="H180" s="23"/>
      <c r="I180" s="25"/>
      <c r="K180" s="1"/>
      <c r="L180" s="1"/>
      <c r="M180" s="1"/>
      <c r="N180" s="1"/>
      <c r="O180" s="1"/>
      <c r="P180" s="1"/>
      <c r="Q180" s="1"/>
      <c r="R180" s="1"/>
      <c r="S180" s="1"/>
      <c r="T180" s="1"/>
      <c r="U180" s="1"/>
      <c r="V180" s="1"/>
      <c r="W180" s="1"/>
    </row>
    <row r="181" spans="1:23" s="9" customFormat="1" ht="15" customHeight="1">
      <c r="A181" s="2"/>
      <c r="B181" s="3"/>
      <c r="C181" s="1"/>
      <c r="D181" s="1"/>
      <c r="E181" s="1"/>
      <c r="F181" s="5"/>
      <c r="G181" s="21"/>
      <c r="H181" s="23"/>
      <c r="I181" s="25"/>
      <c r="K181" s="1"/>
      <c r="L181" s="1"/>
      <c r="M181" s="1"/>
      <c r="N181" s="1"/>
      <c r="O181" s="1"/>
      <c r="P181" s="1"/>
      <c r="Q181" s="1"/>
      <c r="R181" s="1"/>
      <c r="S181" s="1"/>
      <c r="T181" s="1"/>
      <c r="U181" s="1"/>
      <c r="V181" s="1"/>
      <c r="W181" s="1"/>
    </row>
    <row r="182" spans="1:23" s="9" customFormat="1" ht="15" customHeight="1">
      <c r="A182" s="2"/>
      <c r="B182" s="3"/>
      <c r="C182" s="1"/>
      <c r="D182" s="1"/>
      <c r="E182" s="1"/>
      <c r="F182" s="5"/>
      <c r="G182" s="21"/>
      <c r="H182" s="23"/>
      <c r="I182" s="25"/>
      <c r="K182" s="1"/>
      <c r="L182" s="1"/>
      <c r="M182" s="1"/>
      <c r="N182" s="1"/>
      <c r="O182" s="1"/>
      <c r="P182" s="1"/>
      <c r="Q182" s="1"/>
      <c r="R182" s="1"/>
      <c r="S182" s="1"/>
      <c r="T182" s="1"/>
      <c r="U182" s="1"/>
      <c r="V182" s="1"/>
      <c r="W182" s="1"/>
    </row>
    <row r="183" spans="1:23" s="9" customFormat="1" ht="15" customHeight="1">
      <c r="A183" s="2"/>
      <c r="B183" s="3"/>
      <c r="C183" s="1"/>
      <c r="D183" s="1"/>
      <c r="E183" s="1"/>
      <c r="F183" s="5"/>
      <c r="G183" s="21"/>
      <c r="H183" s="23"/>
      <c r="I183" s="25"/>
      <c r="K183" s="1"/>
      <c r="L183" s="1"/>
      <c r="M183" s="1"/>
      <c r="N183" s="1"/>
      <c r="O183" s="1"/>
      <c r="P183" s="1"/>
      <c r="Q183" s="1"/>
      <c r="R183" s="1"/>
      <c r="S183" s="1"/>
      <c r="T183" s="1"/>
      <c r="U183" s="1"/>
      <c r="V183" s="1"/>
      <c r="W183" s="1"/>
    </row>
    <row r="184" spans="1:23" s="9" customFormat="1" ht="15" customHeight="1">
      <c r="A184" s="2"/>
      <c r="B184" s="3"/>
      <c r="C184" s="1"/>
      <c r="D184" s="1"/>
      <c r="E184" s="1"/>
      <c r="F184" s="5"/>
      <c r="G184" s="21"/>
      <c r="H184" s="23"/>
      <c r="I184" s="25"/>
      <c r="K184" s="1"/>
      <c r="L184" s="1"/>
      <c r="M184" s="1"/>
      <c r="N184" s="1"/>
      <c r="O184" s="1"/>
      <c r="P184" s="1"/>
      <c r="Q184" s="1"/>
      <c r="R184" s="1"/>
      <c r="S184" s="1"/>
      <c r="T184" s="1"/>
      <c r="U184" s="1"/>
      <c r="V184" s="1"/>
      <c r="W184" s="1"/>
    </row>
    <row r="185" spans="1:23" s="9" customFormat="1" ht="15" customHeight="1">
      <c r="A185" s="2"/>
      <c r="B185" s="3"/>
      <c r="C185" s="1"/>
      <c r="D185" s="1"/>
      <c r="E185" s="1"/>
      <c r="F185" s="5"/>
      <c r="G185" s="21"/>
      <c r="H185" s="23"/>
      <c r="I185" s="25"/>
      <c r="K185" s="1"/>
      <c r="L185" s="1"/>
      <c r="M185" s="1"/>
      <c r="N185" s="1"/>
      <c r="O185" s="1"/>
      <c r="P185" s="1"/>
      <c r="Q185" s="1"/>
      <c r="R185" s="1"/>
      <c r="S185" s="1"/>
      <c r="T185" s="1"/>
      <c r="U185" s="1"/>
      <c r="V185" s="1"/>
      <c r="W185" s="1"/>
    </row>
    <row r="186" spans="1:23" s="9" customFormat="1" ht="15" customHeight="1">
      <c r="A186" s="2"/>
      <c r="B186" s="3"/>
      <c r="C186" s="1"/>
      <c r="D186" s="1"/>
      <c r="E186" s="1"/>
      <c r="F186" s="5"/>
      <c r="G186" s="21"/>
      <c r="H186" s="23"/>
      <c r="I186" s="25"/>
      <c r="K186" s="1"/>
      <c r="L186" s="1"/>
      <c r="M186" s="1"/>
      <c r="N186" s="1"/>
      <c r="O186" s="1"/>
      <c r="P186" s="1"/>
      <c r="Q186" s="1"/>
      <c r="R186" s="1"/>
      <c r="S186" s="1"/>
      <c r="T186" s="1"/>
      <c r="U186" s="1"/>
      <c r="V186" s="1"/>
      <c r="W186" s="1"/>
    </row>
    <row r="187" spans="1:23" s="9" customFormat="1" ht="15" customHeight="1">
      <c r="A187" s="2"/>
      <c r="B187" s="3"/>
      <c r="C187" s="1"/>
      <c r="D187" s="1"/>
      <c r="E187" s="1"/>
      <c r="F187" s="5"/>
      <c r="G187" s="21"/>
      <c r="H187" s="23"/>
      <c r="I187" s="25"/>
      <c r="K187" s="1"/>
      <c r="L187" s="1"/>
      <c r="M187" s="1"/>
      <c r="N187" s="1"/>
      <c r="O187" s="1"/>
      <c r="P187" s="1"/>
      <c r="Q187" s="1"/>
      <c r="R187" s="1"/>
      <c r="S187" s="1"/>
      <c r="T187" s="1"/>
      <c r="U187" s="1"/>
      <c r="V187" s="1"/>
      <c r="W187" s="1"/>
    </row>
    <row r="188" spans="1:23" s="9" customFormat="1" ht="15" customHeight="1">
      <c r="A188" s="2"/>
      <c r="B188" s="3"/>
      <c r="C188" s="1"/>
      <c r="D188" s="1"/>
      <c r="E188" s="1"/>
      <c r="F188" s="5"/>
      <c r="G188" s="21"/>
      <c r="H188" s="23"/>
      <c r="I188" s="25"/>
      <c r="K188" s="1"/>
      <c r="L188" s="1"/>
      <c r="M188" s="1"/>
      <c r="N188" s="1"/>
      <c r="O188" s="1"/>
      <c r="P188" s="1"/>
      <c r="Q188" s="1"/>
      <c r="R188" s="1"/>
      <c r="S188" s="1"/>
      <c r="T188" s="1"/>
      <c r="U188" s="1"/>
      <c r="V188" s="1"/>
      <c r="W188" s="1"/>
    </row>
    <row r="189" spans="1:23" s="9" customFormat="1" ht="15" customHeight="1">
      <c r="A189" s="2"/>
      <c r="B189" s="3"/>
      <c r="C189" s="1"/>
      <c r="D189" s="1"/>
      <c r="E189" s="1"/>
      <c r="F189" s="5"/>
      <c r="G189" s="21"/>
      <c r="H189" s="23"/>
      <c r="I189" s="25"/>
      <c r="K189" s="1"/>
      <c r="L189" s="1"/>
      <c r="M189" s="1"/>
      <c r="N189" s="1"/>
      <c r="O189" s="1"/>
      <c r="P189" s="1"/>
      <c r="Q189" s="1"/>
      <c r="R189" s="1"/>
      <c r="S189" s="1"/>
      <c r="T189" s="1"/>
      <c r="U189" s="1"/>
      <c r="V189" s="1"/>
      <c r="W189" s="1"/>
    </row>
    <row r="190" spans="1:23" s="9" customFormat="1" ht="15" customHeight="1">
      <c r="A190" s="2"/>
      <c r="B190" s="3"/>
      <c r="C190" s="1"/>
      <c r="D190" s="1"/>
      <c r="E190" s="1"/>
      <c r="F190" s="5"/>
      <c r="G190" s="21"/>
      <c r="H190" s="23"/>
      <c r="I190" s="25"/>
      <c r="K190" s="1"/>
      <c r="L190" s="1"/>
      <c r="M190" s="1"/>
      <c r="N190" s="1"/>
      <c r="O190" s="1"/>
      <c r="P190" s="1"/>
      <c r="Q190" s="1"/>
      <c r="R190" s="1"/>
      <c r="S190" s="1"/>
      <c r="T190" s="1"/>
      <c r="U190" s="1"/>
      <c r="V190" s="1"/>
      <c r="W190" s="1"/>
    </row>
    <row r="191" spans="1:23" s="9" customFormat="1" ht="15" customHeight="1">
      <c r="A191" s="2"/>
      <c r="B191" s="3"/>
      <c r="C191" s="1"/>
      <c r="D191" s="1"/>
      <c r="E191" s="1"/>
      <c r="F191" s="5"/>
      <c r="G191" s="21"/>
      <c r="H191" s="23"/>
      <c r="I191" s="25"/>
      <c r="K191" s="1"/>
      <c r="L191" s="1"/>
      <c r="M191" s="1"/>
      <c r="N191" s="1"/>
      <c r="O191" s="1"/>
      <c r="P191" s="1"/>
      <c r="Q191" s="1"/>
      <c r="R191" s="1"/>
      <c r="S191" s="1"/>
      <c r="T191" s="1"/>
      <c r="U191" s="1"/>
      <c r="V191" s="1"/>
      <c r="W191" s="1"/>
    </row>
    <row r="192" spans="1:23" s="9" customFormat="1" ht="15" customHeight="1">
      <c r="A192" s="2"/>
      <c r="B192" s="3"/>
      <c r="C192" s="1"/>
      <c r="D192" s="1"/>
      <c r="E192" s="1"/>
      <c r="F192" s="5"/>
      <c r="G192" s="21"/>
      <c r="H192" s="23"/>
      <c r="I192" s="25"/>
      <c r="K192" s="1"/>
      <c r="L192" s="1"/>
      <c r="M192" s="1"/>
      <c r="N192" s="1"/>
      <c r="O192" s="1"/>
      <c r="P192" s="1"/>
      <c r="Q192" s="1"/>
      <c r="R192" s="1"/>
      <c r="S192" s="1"/>
      <c r="T192" s="1"/>
      <c r="U192" s="1"/>
      <c r="V192" s="1"/>
      <c r="W192" s="1"/>
    </row>
    <row r="193" spans="1:23" s="9" customFormat="1" ht="15" customHeight="1">
      <c r="A193" s="2"/>
      <c r="B193" s="3"/>
      <c r="C193" s="1"/>
      <c r="D193" s="1"/>
      <c r="E193" s="1"/>
      <c r="F193" s="5"/>
      <c r="G193" s="21"/>
      <c r="H193" s="23"/>
      <c r="I193" s="25"/>
      <c r="K193" s="1"/>
      <c r="L193" s="1"/>
      <c r="M193" s="1"/>
      <c r="N193" s="1"/>
      <c r="O193" s="1"/>
      <c r="P193" s="1"/>
      <c r="Q193" s="1"/>
      <c r="R193" s="1"/>
      <c r="S193" s="1"/>
      <c r="T193" s="1"/>
      <c r="U193" s="1"/>
      <c r="V193" s="1"/>
      <c r="W193" s="1"/>
    </row>
    <row r="194" spans="1:23" s="9" customFormat="1" ht="15" customHeight="1">
      <c r="A194" s="2"/>
      <c r="B194" s="3"/>
      <c r="C194" s="1"/>
      <c r="D194" s="1"/>
      <c r="E194" s="1"/>
      <c r="F194" s="5"/>
      <c r="G194" s="21"/>
      <c r="H194" s="23"/>
      <c r="I194" s="25"/>
      <c r="K194" s="1"/>
      <c r="L194" s="1"/>
      <c r="M194" s="1"/>
      <c r="N194" s="1"/>
      <c r="O194" s="1"/>
      <c r="P194" s="1"/>
      <c r="Q194" s="1"/>
      <c r="R194" s="1"/>
      <c r="S194" s="1"/>
      <c r="T194" s="1"/>
      <c r="U194" s="1"/>
      <c r="V194" s="1"/>
      <c r="W194" s="1"/>
    </row>
    <row r="195" spans="1:23" s="9" customFormat="1" ht="15" customHeight="1">
      <c r="A195" s="2"/>
      <c r="B195" s="3"/>
      <c r="C195" s="1"/>
      <c r="D195" s="1"/>
      <c r="E195" s="1"/>
      <c r="F195" s="5"/>
      <c r="G195" s="21"/>
      <c r="H195" s="23"/>
      <c r="I195" s="25"/>
      <c r="K195" s="1"/>
      <c r="L195" s="1"/>
      <c r="M195" s="1"/>
      <c r="N195" s="1"/>
      <c r="O195" s="1"/>
      <c r="P195" s="1"/>
      <c r="Q195" s="1"/>
      <c r="R195" s="1"/>
      <c r="S195" s="1"/>
      <c r="T195" s="1"/>
      <c r="U195" s="1"/>
      <c r="V195" s="1"/>
      <c r="W195" s="1"/>
    </row>
    <row r="196" spans="1:23" s="9" customFormat="1" ht="15" customHeight="1">
      <c r="A196" s="2"/>
      <c r="B196" s="3"/>
      <c r="C196" s="1"/>
      <c r="D196" s="1"/>
      <c r="E196" s="1"/>
      <c r="F196" s="5"/>
      <c r="G196" s="21"/>
      <c r="H196" s="23"/>
      <c r="I196" s="25"/>
      <c r="K196" s="1"/>
      <c r="L196" s="1"/>
      <c r="M196" s="1"/>
      <c r="N196" s="1"/>
      <c r="O196" s="1"/>
      <c r="P196" s="1"/>
      <c r="Q196" s="1"/>
      <c r="R196" s="1"/>
      <c r="S196" s="1"/>
      <c r="T196" s="1"/>
      <c r="U196" s="1"/>
      <c r="V196" s="1"/>
      <c r="W196" s="1"/>
    </row>
    <row r="197" spans="1:23" s="9" customFormat="1" ht="15" customHeight="1">
      <c r="A197" s="2"/>
      <c r="B197" s="3"/>
      <c r="C197" s="1"/>
      <c r="D197" s="1"/>
      <c r="E197" s="1"/>
      <c r="F197" s="5"/>
      <c r="G197" s="21"/>
      <c r="H197" s="23"/>
      <c r="I197" s="25"/>
      <c r="K197" s="1"/>
      <c r="L197" s="1"/>
      <c r="M197" s="1"/>
      <c r="N197" s="1"/>
      <c r="O197" s="1"/>
      <c r="P197" s="1"/>
      <c r="Q197" s="1"/>
      <c r="R197" s="1"/>
      <c r="S197" s="1"/>
      <c r="T197" s="1"/>
      <c r="U197" s="1"/>
      <c r="V197" s="1"/>
      <c r="W197" s="1"/>
    </row>
    <row r="198" spans="1:23" s="9" customFormat="1" ht="15" customHeight="1">
      <c r="A198" s="2"/>
      <c r="B198" s="3"/>
      <c r="C198" s="1"/>
      <c r="D198" s="1"/>
      <c r="E198" s="1"/>
      <c r="F198" s="5"/>
      <c r="G198" s="21"/>
      <c r="H198" s="23"/>
      <c r="I198" s="25"/>
      <c r="K198" s="1"/>
      <c r="L198" s="1"/>
      <c r="M198" s="1"/>
      <c r="N198" s="1"/>
      <c r="O198" s="1"/>
      <c r="P198" s="1"/>
      <c r="Q198" s="1"/>
      <c r="R198" s="1"/>
      <c r="S198" s="1"/>
      <c r="T198" s="1"/>
      <c r="U198" s="1"/>
      <c r="V198" s="1"/>
      <c r="W198" s="1"/>
    </row>
    <row r="199" spans="1:23" s="9" customFormat="1" ht="15" customHeight="1">
      <c r="A199" s="2"/>
      <c r="B199" s="3"/>
      <c r="C199" s="1"/>
      <c r="D199" s="1"/>
      <c r="E199" s="1"/>
      <c r="F199" s="5"/>
      <c r="G199" s="21"/>
      <c r="H199" s="23"/>
      <c r="I199" s="25"/>
      <c r="K199" s="1"/>
      <c r="L199" s="1"/>
      <c r="M199" s="1"/>
      <c r="N199" s="1"/>
      <c r="O199" s="1"/>
      <c r="P199" s="1"/>
      <c r="Q199" s="1"/>
      <c r="R199" s="1"/>
      <c r="S199" s="1"/>
      <c r="T199" s="1"/>
      <c r="U199" s="1"/>
      <c r="V199" s="1"/>
      <c r="W199" s="1"/>
    </row>
    <row r="200" spans="1:23" s="9" customFormat="1" ht="15" customHeight="1">
      <c r="A200" s="2"/>
      <c r="B200" s="3"/>
      <c r="C200" s="1"/>
      <c r="D200" s="1"/>
      <c r="E200" s="1"/>
      <c r="F200" s="5"/>
      <c r="G200" s="21"/>
      <c r="H200" s="23"/>
      <c r="I200" s="25"/>
      <c r="K200" s="1"/>
      <c r="L200" s="1"/>
      <c r="M200" s="1"/>
      <c r="N200" s="1"/>
      <c r="O200" s="1"/>
      <c r="P200" s="1"/>
      <c r="Q200" s="1"/>
      <c r="R200" s="1"/>
      <c r="S200" s="1"/>
      <c r="T200" s="1"/>
      <c r="U200" s="1"/>
      <c r="V200" s="1"/>
      <c r="W200" s="1"/>
    </row>
    <row r="201" spans="1:23" s="9" customFormat="1" ht="15" customHeight="1">
      <c r="A201" s="2"/>
      <c r="B201" s="3"/>
      <c r="C201" s="1"/>
      <c r="D201" s="1"/>
      <c r="E201" s="1"/>
      <c r="F201" s="5"/>
      <c r="G201" s="21"/>
      <c r="H201" s="23"/>
      <c r="I201" s="25"/>
      <c r="K201" s="1"/>
      <c r="L201" s="1"/>
      <c r="M201" s="1"/>
      <c r="N201" s="1"/>
      <c r="O201" s="1"/>
      <c r="P201" s="1"/>
      <c r="Q201" s="1"/>
      <c r="R201" s="1"/>
      <c r="S201" s="1"/>
      <c r="T201" s="1"/>
      <c r="U201" s="1"/>
      <c r="V201" s="1"/>
      <c r="W201" s="1"/>
    </row>
    <row r="202" spans="1:23" s="9" customFormat="1" ht="15" customHeight="1">
      <c r="A202" s="2"/>
      <c r="B202" s="3"/>
      <c r="C202" s="1"/>
      <c r="D202" s="1"/>
      <c r="E202" s="1"/>
      <c r="F202" s="5"/>
      <c r="G202" s="21"/>
      <c r="H202" s="23"/>
      <c r="I202" s="25"/>
      <c r="K202" s="1"/>
      <c r="L202" s="1"/>
      <c r="M202" s="1"/>
      <c r="N202" s="1"/>
      <c r="O202" s="1"/>
      <c r="P202" s="1"/>
      <c r="Q202" s="1"/>
      <c r="R202" s="1"/>
      <c r="S202" s="1"/>
      <c r="T202" s="1"/>
      <c r="U202" s="1"/>
      <c r="V202" s="1"/>
      <c r="W202" s="1"/>
    </row>
    <row r="203" spans="1:23" s="9" customFormat="1" ht="15" customHeight="1">
      <c r="A203" s="2"/>
      <c r="B203" s="3"/>
      <c r="C203" s="1"/>
      <c r="D203" s="1"/>
      <c r="E203" s="1"/>
      <c r="F203" s="5"/>
      <c r="G203" s="21"/>
      <c r="H203" s="23"/>
      <c r="I203" s="25"/>
      <c r="K203" s="1"/>
      <c r="L203" s="1"/>
      <c r="M203" s="1"/>
      <c r="N203" s="1"/>
      <c r="O203" s="1"/>
      <c r="P203" s="1"/>
      <c r="Q203" s="1"/>
      <c r="R203" s="1"/>
      <c r="S203" s="1"/>
      <c r="T203" s="1"/>
      <c r="U203" s="1"/>
      <c r="V203" s="1"/>
      <c r="W203" s="1"/>
    </row>
    <row r="204" spans="1:23" s="9" customFormat="1" ht="15" customHeight="1">
      <c r="A204" s="2"/>
      <c r="B204" s="3"/>
      <c r="C204" s="1"/>
      <c r="D204" s="1"/>
      <c r="E204" s="1"/>
      <c r="F204" s="5"/>
      <c r="G204" s="21"/>
      <c r="H204" s="23"/>
      <c r="I204" s="25"/>
      <c r="K204" s="1"/>
      <c r="L204" s="1"/>
      <c r="M204" s="1"/>
      <c r="N204" s="1"/>
      <c r="O204" s="1"/>
      <c r="P204" s="1"/>
      <c r="Q204" s="1"/>
      <c r="R204" s="1"/>
      <c r="S204" s="1"/>
      <c r="T204" s="1"/>
      <c r="U204" s="1"/>
      <c r="V204" s="1"/>
      <c r="W204" s="1"/>
    </row>
    <row r="205" spans="1:23" s="9" customFormat="1" ht="15" customHeight="1">
      <c r="A205" s="2"/>
      <c r="B205" s="3"/>
      <c r="C205" s="1"/>
      <c r="D205" s="1"/>
      <c r="E205" s="1"/>
      <c r="F205" s="5"/>
      <c r="G205" s="21"/>
      <c r="H205" s="23"/>
      <c r="I205" s="25"/>
      <c r="K205" s="1"/>
      <c r="L205" s="1"/>
      <c r="M205" s="1"/>
      <c r="N205" s="1"/>
      <c r="O205" s="1"/>
      <c r="P205" s="1"/>
      <c r="Q205" s="1"/>
      <c r="R205" s="1"/>
      <c r="S205" s="1"/>
      <c r="T205" s="1"/>
      <c r="U205" s="1"/>
      <c r="V205" s="1"/>
      <c r="W205" s="1"/>
    </row>
    <row r="206" spans="1:23" s="9" customFormat="1" ht="15" customHeight="1">
      <c r="A206" s="2"/>
      <c r="B206" s="3"/>
      <c r="C206" s="1"/>
      <c r="D206" s="1"/>
      <c r="E206" s="1"/>
      <c r="F206" s="5"/>
      <c r="G206" s="21"/>
      <c r="H206" s="23"/>
      <c r="I206" s="25"/>
      <c r="K206" s="1"/>
      <c r="L206" s="1"/>
      <c r="M206" s="1"/>
      <c r="N206" s="1"/>
      <c r="O206" s="1"/>
      <c r="P206" s="1"/>
      <c r="Q206" s="1"/>
      <c r="R206" s="1"/>
      <c r="S206" s="1"/>
      <c r="T206" s="1"/>
      <c r="U206" s="1"/>
      <c r="V206" s="1"/>
      <c r="W206" s="1"/>
    </row>
    <row r="207" spans="1:23" s="9" customFormat="1" ht="15" customHeight="1">
      <c r="A207" s="2"/>
      <c r="B207" s="3"/>
      <c r="C207" s="1"/>
      <c r="D207" s="1"/>
      <c r="E207" s="1"/>
      <c r="F207" s="5"/>
      <c r="G207" s="21"/>
      <c r="H207" s="23"/>
      <c r="I207" s="25"/>
      <c r="K207" s="1"/>
      <c r="L207" s="1"/>
      <c r="M207" s="1"/>
      <c r="N207" s="1"/>
      <c r="O207" s="1"/>
      <c r="P207" s="1"/>
      <c r="Q207" s="1"/>
      <c r="R207" s="1"/>
      <c r="S207" s="1"/>
      <c r="T207" s="1"/>
      <c r="U207" s="1"/>
      <c r="V207" s="1"/>
      <c r="W207" s="1"/>
    </row>
    <row r="208" spans="1:23" s="9" customFormat="1" ht="15" customHeight="1">
      <c r="A208" s="2"/>
      <c r="B208" s="3"/>
      <c r="C208" s="1"/>
      <c r="D208" s="1"/>
      <c r="E208" s="1"/>
      <c r="F208" s="5"/>
      <c r="G208" s="21"/>
      <c r="H208" s="23"/>
      <c r="I208" s="25"/>
      <c r="K208" s="1"/>
      <c r="L208" s="1"/>
      <c r="M208" s="1"/>
      <c r="N208" s="1"/>
      <c r="O208" s="1"/>
      <c r="P208" s="1"/>
      <c r="Q208" s="1"/>
      <c r="R208" s="1"/>
      <c r="S208" s="1"/>
      <c r="T208" s="1"/>
      <c r="U208" s="1"/>
      <c r="V208" s="1"/>
      <c r="W208" s="1"/>
    </row>
    <row r="209" spans="1:23" s="9" customFormat="1" ht="15" customHeight="1">
      <c r="A209" s="2"/>
      <c r="B209" s="3"/>
      <c r="C209" s="1"/>
      <c r="D209" s="1"/>
      <c r="E209" s="1"/>
      <c r="F209" s="5"/>
      <c r="G209" s="21"/>
      <c r="H209" s="23"/>
      <c r="I209" s="25"/>
      <c r="K209" s="1"/>
      <c r="L209" s="1"/>
      <c r="M209" s="1"/>
      <c r="N209" s="1"/>
      <c r="O209" s="1"/>
      <c r="P209" s="1"/>
      <c r="Q209" s="1"/>
      <c r="R209" s="1"/>
      <c r="S209" s="1"/>
      <c r="T209" s="1"/>
      <c r="U209" s="1"/>
      <c r="V209" s="1"/>
      <c r="W209" s="1"/>
    </row>
    <row r="210" spans="1:23" s="9" customFormat="1" ht="15" customHeight="1">
      <c r="A210" s="2"/>
      <c r="B210" s="3"/>
      <c r="C210" s="1"/>
      <c r="D210" s="1"/>
      <c r="E210" s="1"/>
      <c r="F210" s="5"/>
      <c r="G210" s="21"/>
      <c r="H210" s="23"/>
      <c r="I210" s="25"/>
      <c r="K210" s="1"/>
      <c r="L210" s="1"/>
      <c r="M210" s="1"/>
      <c r="N210" s="1"/>
      <c r="O210" s="1"/>
      <c r="P210" s="1"/>
      <c r="Q210" s="1"/>
      <c r="R210" s="1"/>
      <c r="S210" s="1"/>
      <c r="T210" s="1"/>
      <c r="U210" s="1"/>
      <c r="V210" s="1"/>
      <c r="W210" s="1"/>
    </row>
    <row r="211" spans="1:23" s="9" customFormat="1" ht="15" customHeight="1">
      <c r="A211" s="2"/>
      <c r="B211" s="3"/>
      <c r="C211" s="1"/>
      <c r="D211" s="1"/>
      <c r="E211" s="1"/>
      <c r="F211" s="5"/>
      <c r="G211" s="21"/>
      <c r="H211" s="23"/>
      <c r="I211" s="25"/>
      <c r="K211" s="1"/>
      <c r="L211" s="1"/>
      <c r="M211" s="1"/>
      <c r="N211" s="1"/>
      <c r="O211" s="1"/>
      <c r="P211" s="1"/>
      <c r="Q211" s="1"/>
      <c r="R211" s="1"/>
      <c r="S211" s="1"/>
      <c r="T211" s="1"/>
      <c r="U211" s="1"/>
      <c r="V211" s="1"/>
      <c r="W211" s="1"/>
    </row>
    <row r="212" spans="1:23" s="9" customFormat="1" ht="15" customHeight="1">
      <c r="A212" s="2"/>
      <c r="B212" s="3"/>
      <c r="C212" s="1"/>
      <c r="D212" s="1"/>
      <c r="E212" s="1"/>
      <c r="F212" s="5"/>
      <c r="G212" s="21"/>
      <c r="H212" s="23"/>
      <c r="I212" s="25"/>
      <c r="K212" s="1"/>
      <c r="L212" s="1"/>
      <c r="M212" s="1"/>
      <c r="N212" s="1"/>
      <c r="O212" s="1"/>
      <c r="P212" s="1"/>
      <c r="Q212" s="1"/>
      <c r="R212" s="1"/>
      <c r="S212" s="1"/>
      <c r="T212" s="1"/>
      <c r="U212" s="1"/>
      <c r="V212" s="1"/>
      <c r="W212" s="1"/>
    </row>
    <row r="213" spans="1:23" s="9" customFormat="1" ht="15" customHeight="1">
      <c r="A213" s="2"/>
      <c r="B213" s="3"/>
      <c r="C213" s="1"/>
      <c r="D213" s="1"/>
      <c r="E213" s="1"/>
      <c r="F213" s="5"/>
      <c r="G213" s="21"/>
      <c r="H213" s="23"/>
      <c r="I213" s="25"/>
      <c r="K213" s="1"/>
      <c r="L213" s="1"/>
      <c r="M213" s="1"/>
      <c r="N213" s="1"/>
      <c r="O213" s="1"/>
      <c r="P213" s="1"/>
      <c r="Q213" s="1"/>
      <c r="R213" s="1"/>
      <c r="S213" s="1"/>
      <c r="T213" s="1"/>
      <c r="U213" s="1"/>
      <c r="V213" s="1"/>
      <c r="W213" s="1"/>
    </row>
    <row r="214" spans="1:23" s="9" customFormat="1" ht="15" customHeight="1">
      <c r="A214" s="2"/>
      <c r="B214" s="3"/>
      <c r="C214" s="1"/>
      <c r="D214" s="1"/>
      <c r="E214" s="1"/>
      <c r="F214" s="5"/>
      <c r="G214" s="21"/>
      <c r="H214" s="23"/>
      <c r="I214" s="25"/>
      <c r="K214" s="1"/>
      <c r="L214" s="1"/>
      <c r="M214" s="1"/>
      <c r="N214" s="1"/>
      <c r="O214" s="1"/>
      <c r="P214" s="1"/>
      <c r="Q214" s="1"/>
      <c r="R214" s="1"/>
      <c r="S214" s="1"/>
      <c r="T214" s="1"/>
      <c r="U214" s="1"/>
      <c r="V214" s="1"/>
      <c r="W214" s="1"/>
    </row>
    <row r="215" spans="1:23" s="9" customFormat="1" ht="15" customHeight="1">
      <c r="A215" s="2"/>
      <c r="B215" s="3"/>
      <c r="C215" s="1"/>
      <c r="D215" s="1"/>
      <c r="E215" s="1"/>
      <c r="F215" s="5"/>
      <c r="G215" s="21"/>
      <c r="H215" s="23"/>
      <c r="I215" s="25"/>
      <c r="K215" s="1"/>
      <c r="L215" s="1"/>
      <c r="M215" s="1"/>
      <c r="N215" s="1"/>
      <c r="O215" s="1"/>
      <c r="P215" s="1"/>
      <c r="Q215" s="1"/>
      <c r="R215" s="1"/>
      <c r="S215" s="1"/>
      <c r="T215" s="1"/>
      <c r="U215" s="1"/>
      <c r="V215" s="1"/>
      <c r="W215" s="1"/>
    </row>
    <row r="216" spans="1:23" s="9" customFormat="1" ht="15" customHeight="1">
      <c r="A216" s="2"/>
      <c r="B216" s="3"/>
      <c r="C216" s="1"/>
      <c r="D216" s="1"/>
      <c r="E216" s="1"/>
      <c r="F216" s="5"/>
      <c r="G216" s="21"/>
      <c r="H216" s="23"/>
      <c r="I216" s="25"/>
      <c r="K216" s="1"/>
      <c r="L216" s="1"/>
      <c r="M216" s="1"/>
      <c r="N216" s="1"/>
      <c r="O216" s="1"/>
      <c r="P216" s="1"/>
      <c r="Q216" s="1"/>
      <c r="R216" s="1"/>
      <c r="S216" s="1"/>
      <c r="T216" s="1"/>
      <c r="U216" s="1"/>
      <c r="V216" s="1"/>
      <c r="W216" s="1"/>
    </row>
    <row r="217" spans="1:23" s="9" customFormat="1" ht="15" customHeight="1">
      <c r="A217" s="2"/>
      <c r="B217" s="3"/>
      <c r="C217" s="1"/>
      <c r="D217" s="1"/>
      <c r="E217" s="1"/>
      <c r="F217" s="5"/>
      <c r="G217" s="21"/>
      <c r="H217" s="23"/>
      <c r="I217" s="25"/>
      <c r="K217" s="1"/>
      <c r="L217" s="1"/>
      <c r="M217" s="1"/>
      <c r="N217" s="1"/>
      <c r="O217" s="1"/>
      <c r="P217" s="1"/>
      <c r="Q217" s="1"/>
      <c r="R217" s="1"/>
      <c r="S217" s="1"/>
      <c r="T217" s="1"/>
      <c r="U217" s="1"/>
      <c r="V217" s="1"/>
      <c r="W217" s="1"/>
    </row>
    <row r="218" spans="1:23" s="9" customFormat="1" ht="15" customHeight="1">
      <c r="A218" s="2"/>
      <c r="B218" s="3"/>
      <c r="C218" s="1"/>
      <c r="D218" s="1"/>
      <c r="E218" s="1"/>
      <c r="F218" s="5"/>
      <c r="G218" s="21"/>
      <c r="H218" s="23"/>
      <c r="I218" s="25"/>
      <c r="K218" s="1"/>
      <c r="L218" s="1"/>
      <c r="M218" s="1"/>
      <c r="N218" s="1"/>
      <c r="O218" s="1"/>
      <c r="P218" s="1"/>
      <c r="Q218" s="1"/>
      <c r="R218" s="1"/>
      <c r="S218" s="1"/>
      <c r="T218" s="1"/>
      <c r="U218" s="1"/>
      <c r="V218" s="1"/>
      <c r="W218" s="1"/>
    </row>
    <row r="219" spans="1:23" s="9" customFormat="1" ht="15" customHeight="1">
      <c r="A219" s="2"/>
      <c r="B219" s="3"/>
      <c r="C219" s="1"/>
      <c r="D219" s="1"/>
      <c r="E219" s="1"/>
      <c r="F219" s="5"/>
      <c r="G219" s="21"/>
      <c r="H219" s="23"/>
      <c r="I219" s="25"/>
      <c r="K219" s="1"/>
      <c r="L219" s="1"/>
      <c r="M219" s="1"/>
      <c r="N219" s="1"/>
      <c r="O219" s="1"/>
      <c r="P219" s="1"/>
      <c r="Q219" s="1"/>
      <c r="R219" s="1"/>
      <c r="S219" s="1"/>
      <c r="T219" s="1"/>
      <c r="U219" s="1"/>
      <c r="V219" s="1"/>
      <c r="W219" s="1"/>
    </row>
    <row r="220" spans="1:23" s="9" customFormat="1" ht="15" customHeight="1">
      <c r="A220" s="2"/>
      <c r="B220" s="3"/>
      <c r="C220" s="1"/>
      <c r="D220" s="1"/>
      <c r="E220" s="1"/>
      <c r="F220" s="5"/>
      <c r="G220" s="21"/>
      <c r="H220" s="23"/>
      <c r="I220" s="25"/>
      <c r="K220" s="1"/>
      <c r="L220" s="1"/>
      <c r="M220" s="1"/>
      <c r="N220" s="1"/>
      <c r="O220" s="1"/>
      <c r="P220" s="1"/>
      <c r="Q220" s="1"/>
      <c r="R220" s="1"/>
      <c r="S220" s="1"/>
      <c r="T220" s="1"/>
      <c r="U220" s="1"/>
      <c r="V220" s="1"/>
      <c r="W220" s="1"/>
    </row>
    <row r="221" spans="1:23" s="9" customFormat="1" ht="15" customHeight="1">
      <c r="A221" s="2"/>
      <c r="B221" s="3"/>
      <c r="C221" s="1"/>
      <c r="D221" s="1"/>
      <c r="E221" s="1"/>
      <c r="F221" s="5"/>
      <c r="G221" s="21"/>
      <c r="H221" s="23"/>
      <c r="I221" s="25"/>
      <c r="K221" s="1"/>
      <c r="L221" s="1"/>
      <c r="M221" s="1"/>
      <c r="N221" s="1"/>
      <c r="O221" s="1"/>
      <c r="P221" s="1"/>
      <c r="Q221" s="1"/>
      <c r="R221" s="1"/>
      <c r="S221" s="1"/>
      <c r="T221" s="1"/>
      <c r="U221" s="1"/>
      <c r="V221" s="1"/>
      <c r="W221" s="1"/>
    </row>
    <row r="222" spans="1:23" s="9" customFormat="1" ht="15" customHeight="1">
      <c r="A222" s="2"/>
      <c r="B222" s="3"/>
      <c r="C222" s="1"/>
      <c r="D222" s="1"/>
      <c r="E222" s="1"/>
      <c r="F222" s="5"/>
      <c r="G222" s="21"/>
      <c r="H222" s="23"/>
      <c r="I222" s="25"/>
      <c r="K222" s="1"/>
      <c r="L222" s="1"/>
      <c r="M222" s="1"/>
      <c r="N222" s="1"/>
      <c r="O222" s="1"/>
      <c r="P222" s="1"/>
      <c r="Q222" s="1"/>
      <c r="R222" s="1"/>
      <c r="S222" s="1"/>
      <c r="T222" s="1"/>
      <c r="U222" s="1"/>
      <c r="V222" s="1"/>
      <c r="W222" s="1"/>
    </row>
    <row r="223" spans="1:23" s="9" customFormat="1" ht="15" customHeight="1">
      <c r="A223" s="2"/>
      <c r="B223" s="3"/>
      <c r="C223" s="1"/>
      <c r="D223" s="1"/>
      <c r="E223" s="1"/>
      <c r="F223" s="5"/>
      <c r="G223" s="21"/>
      <c r="H223" s="23"/>
      <c r="I223" s="25"/>
      <c r="K223" s="1"/>
      <c r="L223" s="1"/>
      <c r="M223" s="1"/>
      <c r="N223" s="1"/>
      <c r="O223" s="1"/>
      <c r="P223" s="1"/>
      <c r="Q223" s="1"/>
      <c r="R223" s="1"/>
      <c r="S223" s="1"/>
      <c r="T223" s="1"/>
      <c r="U223" s="1"/>
      <c r="V223" s="1"/>
      <c r="W223" s="1"/>
    </row>
    <row r="224" spans="1:23" s="9" customFormat="1" ht="15" customHeight="1">
      <c r="A224" s="2"/>
      <c r="B224" s="3"/>
      <c r="C224" s="1"/>
      <c r="D224" s="1"/>
      <c r="E224" s="1"/>
      <c r="F224" s="5"/>
      <c r="G224" s="21"/>
      <c r="H224" s="23"/>
      <c r="I224" s="25"/>
      <c r="K224" s="1"/>
      <c r="L224" s="1"/>
      <c r="M224" s="1"/>
      <c r="N224" s="1"/>
      <c r="O224" s="1"/>
      <c r="P224" s="1"/>
      <c r="Q224" s="1"/>
      <c r="R224" s="1"/>
      <c r="S224" s="1"/>
      <c r="T224" s="1"/>
      <c r="U224" s="1"/>
      <c r="V224" s="1"/>
      <c r="W224" s="1"/>
    </row>
    <row r="225" spans="1:23" s="9" customFormat="1" ht="15" customHeight="1">
      <c r="A225" s="2"/>
      <c r="B225" s="3"/>
      <c r="C225" s="1"/>
      <c r="D225" s="1"/>
      <c r="E225" s="1"/>
      <c r="F225" s="5"/>
      <c r="G225" s="21"/>
      <c r="H225" s="23"/>
      <c r="I225" s="25"/>
      <c r="K225" s="1"/>
      <c r="L225" s="1"/>
      <c r="M225" s="1"/>
      <c r="N225" s="1"/>
      <c r="O225" s="1"/>
      <c r="P225" s="1"/>
      <c r="Q225" s="1"/>
      <c r="R225" s="1"/>
      <c r="S225" s="1"/>
      <c r="T225" s="1"/>
      <c r="U225" s="1"/>
      <c r="V225" s="1"/>
      <c r="W225" s="1"/>
    </row>
    <row r="226" spans="1:23" s="9" customFormat="1" ht="15" customHeight="1">
      <c r="A226" s="2"/>
      <c r="B226" s="3"/>
      <c r="C226" s="1"/>
      <c r="D226" s="1"/>
      <c r="E226" s="1"/>
      <c r="F226" s="5"/>
      <c r="G226" s="21"/>
      <c r="H226" s="23"/>
      <c r="I226" s="25"/>
      <c r="K226" s="1"/>
      <c r="L226" s="1"/>
      <c r="M226" s="1"/>
      <c r="N226" s="1"/>
      <c r="O226" s="1"/>
      <c r="P226" s="1"/>
      <c r="Q226" s="1"/>
      <c r="R226" s="1"/>
      <c r="S226" s="1"/>
      <c r="T226" s="1"/>
      <c r="U226" s="1"/>
      <c r="V226" s="1"/>
      <c r="W226" s="1"/>
    </row>
    <row r="227" spans="1:23" s="9" customFormat="1" ht="15" customHeight="1">
      <c r="A227" s="2"/>
      <c r="B227" s="3"/>
      <c r="C227" s="1"/>
      <c r="D227" s="1"/>
      <c r="E227" s="1"/>
      <c r="F227" s="5"/>
      <c r="G227" s="21"/>
      <c r="H227" s="23"/>
      <c r="I227" s="25"/>
      <c r="K227" s="1"/>
      <c r="L227" s="1"/>
      <c r="M227" s="1"/>
      <c r="N227" s="1"/>
      <c r="O227" s="1"/>
      <c r="P227" s="1"/>
      <c r="Q227" s="1"/>
      <c r="R227" s="1"/>
      <c r="S227" s="1"/>
      <c r="T227" s="1"/>
      <c r="U227" s="1"/>
      <c r="V227" s="1"/>
      <c r="W227" s="1"/>
    </row>
    <row r="228" spans="1:23" s="9" customFormat="1" ht="15" customHeight="1">
      <c r="A228" s="2"/>
      <c r="B228" s="3"/>
      <c r="C228" s="1"/>
      <c r="D228" s="1"/>
      <c r="E228" s="1"/>
      <c r="F228" s="5"/>
      <c r="G228" s="21"/>
      <c r="H228" s="23"/>
      <c r="I228" s="25"/>
      <c r="K228" s="1"/>
      <c r="L228" s="1"/>
      <c r="M228" s="1"/>
      <c r="N228" s="1"/>
      <c r="O228" s="1"/>
      <c r="P228" s="1"/>
      <c r="Q228" s="1"/>
      <c r="R228" s="1"/>
      <c r="S228" s="1"/>
      <c r="T228" s="1"/>
      <c r="U228" s="1"/>
      <c r="V228" s="1"/>
      <c r="W228" s="1"/>
    </row>
    <row r="229" spans="1:23" s="9" customFormat="1" ht="15" customHeight="1">
      <c r="A229" s="2"/>
      <c r="B229" s="3"/>
      <c r="C229" s="1"/>
      <c r="D229" s="1"/>
      <c r="E229" s="1"/>
      <c r="F229" s="5"/>
      <c r="G229" s="21"/>
      <c r="H229" s="23"/>
      <c r="I229" s="25"/>
      <c r="K229" s="1"/>
      <c r="L229" s="1"/>
      <c r="M229" s="1"/>
      <c r="N229" s="1"/>
      <c r="O229" s="1"/>
      <c r="P229" s="1"/>
      <c r="Q229" s="1"/>
      <c r="R229" s="1"/>
      <c r="S229" s="1"/>
      <c r="T229" s="1"/>
      <c r="U229" s="1"/>
      <c r="V229" s="1"/>
      <c r="W229" s="1"/>
    </row>
    <row r="230" spans="1:23" s="9" customFormat="1" ht="15" customHeight="1">
      <c r="A230" s="2"/>
      <c r="B230" s="3"/>
      <c r="C230" s="1"/>
      <c r="D230" s="1"/>
      <c r="E230" s="1"/>
      <c r="F230" s="5"/>
      <c r="G230" s="21"/>
      <c r="H230" s="23"/>
      <c r="I230" s="25"/>
      <c r="K230" s="1"/>
      <c r="L230" s="1"/>
      <c r="M230" s="1"/>
      <c r="N230" s="1"/>
      <c r="O230" s="1"/>
      <c r="P230" s="1"/>
      <c r="Q230" s="1"/>
      <c r="R230" s="1"/>
      <c r="S230" s="1"/>
      <c r="T230" s="1"/>
      <c r="U230" s="1"/>
      <c r="V230" s="1"/>
      <c r="W230" s="1"/>
    </row>
    <row r="231" spans="1:23" s="9" customFormat="1" ht="15" customHeight="1">
      <c r="A231" s="2"/>
      <c r="B231" s="3"/>
      <c r="C231" s="1"/>
      <c r="D231" s="1"/>
      <c r="E231" s="1"/>
      <c r="F231" s="5"/>
      <c r="G231" s="21"/>
      <c r="H231" s="23"/>
      <c r="I231" s="25"/>
      <c r="K231" s="1"/>
      <c r="L231" s="1"/>
      <c r="M231" s="1"/>
      <c r="N231" s="1"/>
      <c r="O231" s="1"/>
      <c r="P231" s="1"/>
      <c r="Q231" s="1"/>
      <c r="R231" s="1"/>
      <c r="S231" s="1"/>
      <c r="T231" s="1"/>
      <c r="U231" s="1"/>
      <c r="V231" s="1"/>
      <c r="W231" s="1"/>
    </row>
    <row r="232" spans="1:23" s="9" customFormat="1" ht="15" customHeight="1">
      <c r="A232" s="2"/>
      <c r="B232" s="3"/>
      <c r="C232" s="1"/>
      <c r="D232" s="1"/>
      <c r="E232" s="1"/>
      <c r="F232" s="5"/>
      <c r="G232" s="21"/>
      <c r="H232" s="23"/>
      <c r="I232" s="25"/>
      <c r="K232" s="1"/>
      <c r="L232" s="1"/>
      <c r="M232" s="1"/>
      <c r="N232" s="1"/>
      <c r="O232" s="1"/>
      <c r="P232" s="1"/>
      <c r="Q232" s="1"/>
      <c r="R232" s="1"/>
      <c r="S232" s="1"/>
      <c r="T232" s="1"/>
      <c r="U232" s="1"/>
      <c r="V232" s="1"/>
      <c r="W232" s="1"/>
    </row>
    <row r="233" spans="1:23" s="9" customFormat="1" ht="15" customHeight="1">
      <c r="A233" s="2"/>
      <c r="B233" s="3"/>
      <c r="C233" s="1"/>
      <c r="D233" s="1"/>
      <c r="E233" s="1"/>
      <c r="F233" s="5"/>
      <c r="G233" s="21"/>
      <c r="H233" s="23"/>
      <c r="I233" s="25"/>
      <c r="K233" s="1"/>
      <c r="L233" s="1"/>
      <c r="M233" s="1"/>
      <c r="N233" s="1"/>
      <c r="O233" s="1"/>
      <c r="P233" s="1"/>
      <c r="Q233" s="1"/>
      <c r="R233" s="1"/>
      <c r="S233" s="1"/>
      <c r="T233" s="1"/>
      <c r="U233" s="1"/>
      <c r="V233" s="1"/>
      <c r="W233" s="1"/>
    </row>
    <row r="234" spans="1:23" s="9" customFormat="1" ht="15" customHeight="1">
      <c r="A234" s="2"/>
      <c r="B234" s="3"/>
      <c r="C234" s="1"/>
      <c r="D234" s="1"/>
      <c r="E234" s="1"/>
      <c r="F234" s="5"/>
      <c r="G234" s="21"/>
      <c r="H234" s="23"/>
      <c r="I234" s="25"/>
      <c r="K234" s="1"/>
      <c r="L234" s="1"/>
      <c r="M234" s="1"/>
      <c r="N234" s="1"/>
      <c r="O234" s="1"/>
      <c r="P234" s="1"/>
      <c r="Q234" s="1"/>
      <c r="R234" s="1"/>
      <c r="S234" s="1"/>
      <c r="T234" s="1"/>
      <c r="U234" s="1"/>
      <c r="V234" s="1"/>
      <c r="W234" s="1"/>
    </row>
    <row r="235" spans="1:23" s="9" customFormat="1" ht="15" customHeight="1">
      <c r="A235" s="2"/>
      <c r="B235" s="3"/>
      <c r="C235" s="1"/>
      <c r="D235" s="1"/>
      <c r="E235" s="1"/>
      <c r="F235" s="5"/>
      <c r="G235" s="21"/>
      <c r="H235" s="23"/>
      <c r="I235" s="25"/>
      <c r="K235" s="1"/>
      <c r="L235" s="1"/>
      <c r="M235" s="1"/>
      <c r="N235" s="1"/>
      <c r="O235" s="1"/>
      <c r="P235" s="1"/>
      <c r="Q235" s="1"/>
      <c r="R235" s="1"/>
      <c r="S235" s="1"/>
      <c r="T235" s="1"/>
      <c r="U235" s="1"/>
      <c r="V235" s="1"/>
      <c r="W235" s="1"/>
    </row>
    <row r="236" spans="1:23" s="9" customFormat="1" ht="15" customHeight="1">
      <c r="A236" s="2"/>
      <c r="B236" s="3"/>
      <c r="C236" s="1"/>
      <c r="D236" s="1"/>
      <c r="E236" s="1"/>
      <c r="F236" s="5"/>
      <c r="G236" s="21"/>
      <c r="H236" s="23"/>
      <c r="I236" s="25"/>
      <c r="K236" s="1"/>
      <c r="L236" s="1"/>
      <c r="M236" s="1"/>
      <c r="N236" s="1"/>
      <c r="O236" s="1"/>
      <c r="P236" s="1"/>
      <c r="Q236" s="1"/>
      <c r="R236" s="1"/>
      <c r="S236" s="1"/>
      <c r="T236" s="1"/>
      <c r="U236" s="1"/>
      <c r="V236" s="1"/>
      <c r="W236" s="1"/>
    </row>
    <row r="237" spans="1:23" s="9" customFormat="1" ht="15" customHeight="1">
      <c r="A237" s="2"/>
      <c r="B237" s="3"/>
      <c r="C237" s="1"/>
      <c r="D237" s="1"/>
      <c r="E237" s="1"/>
      <c r="F237" s="5"/>
      <c r="G237" s="21"/>
      <c r="H237" s="23"/>
      <c r="I237" s="25"/>
      <c r="K237" s="1"/>
      <c r="L237" s="1"/>
      <c r="M237" s="1"/>
      <c r="N237" s="1"/>
      <c r="O237" s="1"/>
      <c r="P237" s="1"/>
      <c r="Q237" s="1"/>
      <c r="R237" s="1"/>
      <c r="S237" s="1"/>
      <c r="T237" s="1"/>
      <c r="U237" s="1"/>
      <c r="V237" s="1"/>
      <c r="W237" s="1"/>
    </row>
    <row r="238" spans="1:23" s="9" customFormat="1" ht="15" customHeight="1">
      <c r="A238" s="2"/>
      <c r="B238" s="3"/>
      <c r="C238" s="1"/>
      <c r="D238" s="1"/>
      <c r="E238" s="1"/>
      <c r="F238" s="5"/>
      <c r="G238" s="21"/>
      <c r="H238" s="23"/>
      <c r="I238" s="25"/>
      <c r="K238" s="1"/>
      <c r="L238" s="1"/>
      <c r="M238" s="1"/>
      <c r="N238" s="1"/>
      <c r="O238" s="1"/>
      <c r="P238" s="1"/>
      <c r="Q238" s="1"/>
      <c r="R238" s="1"/>
      <c r="S238" s="1"/>
      <c r="T238" s="1"/>
      <c r="U238" s="1"/>
      <c r="V238" s="1"/>
      <c r="W238" s="1"/>
    </row>
    <row r="239" spans="1:23" s="9" customFormat="1" ht="15" customHeight="1">
      <c r="A239" s="2"/>
      <c r="B239" s="3"/>
      <c r="C239" s="1"/>
      <c r="D239" s="1"/>
      <c r="E239" s="1"/>
      <c r="F239" s="5"/>
      <c r="G239" s="21"/>
      <c r="H239" s="23"/>
      <c r="I239" s="25"/>
      <c r="K239" s="1"/>
      <c r="L239" s="1"/>
      <c r="M239" s="1"/>
      <c r="N239" s="1"/>
      <c r="O239" s="1"/>
      <c r="P239" s="1"/>
      <c r="Q239" s="1"/>
      <c r="R239" s="1"/>
      <c r="S239" s="1"/>
      <c r="T239" s="1"/>
      <c r="U239" s="1"/>
      <c r="V239" s="1"/>
      <c r="W239" s="1"/>
    </row>
    <row r="240" spans="1:23" s="9" customFormat="1" ht="15" customHeight="1">
      <c r="A240" s="2"/>
      <c r="B240" s="3"/>
      <c r="C240" s="1"/>
      <c r="D240" s="1"/>
      <c r="E240" s="1"/>
      <c r="F240" s="5"/>
      <c r="G240" s="21"/>
      <c r="H240" s="23"/>
      <c r="I240" s="25"/>
      <c r="K240" s="1"/>
      <c r="L240" s="1"/>
      <c r="M240" s="1"/>
      <c r="N240" s="1"/>
      <c r="O240" s="1"/>
      <c r="P240" s="1"/>
      <c r="Q240" s="1"/>
      <c r="R240" s="1"/>
      <c r="S240" s="1"/>
      <c r="T240" s="1"/>
      <c r="U240" s="1"/>
      <c r="V240" s="1"/>
      <c r="W240" s="1"/>
    </row>
    <row r="241" spans="1:23" s="9" customFormat="1" ht="15" customHeight="1">
      <c r="A241" s="2"/>
      <c r="B241" s="3"/>
      <c r="C241" s="1"/>
      <c r="D241" s="1"/>
      <c r="E241" s="1"/>
      <c r="F241" s="5"/>
      <c r="G241" s="21"/>
      <c r="H241" s="23"/>
      <c r="I241" s="25"/>
      <c r="K241" s="1"/>
      <c r="L241" s="1"/>
      <c r="M241" s="1"/>
      <c r="N241" s="1"/>
      <c r="O241" s="1"/>
      <c r="P241" s="1"/>
      <c r="Q241" s="1"/>
      <c r="R241" s="1"/>
      <c r="S241" s="1"/>
      <c r="T241" s="1"/>
      <c r="U241" s="1"/>
      <c r="V241" s="1"/>
      <c r="W241" s="1"/>
    </row>
    <row r="242" spans="1:23" s="9" customFormat="1" ht="15" customHeight="1">
      <c r="A242" s="2"/>
      <c r="B242" s="3"/>
      <c r="C242" s="1"/>
      <c r="D242" s="1"/>
      <c r="E242" s="1"/>
      <c r="F242" s="5"/>
      <c r="G242" s="21"/>
      <c r="H242" s="23"/>
      <c r="I242" s="25"/>
      <c r="K242" s="1"/>
      <c r="L242" s="1"/>
      <c r="M242" s="1"/>
      <c r="N242" s="1"/>
      <c r="O242" s="1"/>
      <c r="P242" s="1"/>
      <c r="Q242" s="1"/>
      <c r="R242" s="1"/>
      <c r="S242" s="1"/>
      <c r="T242" s="1"/>
      <c r="U242" s="1"/>
      <c r="V242" s="1"/>
      <c r="W242" s="1"/>
    </row>
    <row r="243" spans="1:23" s="9" customFormat="1" ht="15" customHeight="1">
      <c r="A243" s="2"/>
      <c r="B243" s="3"/>
      <c r="C243" s="1"/>
      <c r="D243" s="1"/>
      <c r="E243" s="1"/>
      <c r="F243" s="5"/>
      <c r="G243" s="21"/>
      <c r="H243" s="23"/>
      <c r="I243" s="25"/>
      <c r="K243" s="1"/>
      <c r="L243" s="1"/>
      <c r="M243" s="1"/>
      <c r="N243" s="1"/>
      <c r="O243" s="1"/>
      <c r="P243" s="1"/>
      <c r="Q243" s="1"/>
      <c r="R243" s="1"/>
      <c r="S243" s="1"/>
      <c r="T243" s="1"/>
      <c r="U243" s="1"/>
      <c r="V243" s="1"/>
      <c r="W243" s="1"/>
    </row>
    <row r="244" spans="1:23" s="9" customFormat="1" ht="15" customHeight="1">
      <c r="A244" s="2"/>
      <c r="B244" s="3"/>
      <c r="C244" s="1"/>
      <c r="D244" s="1"/>
      <c r="E244" s="1"/>
      <c r="F244" s="5"/>
      <c r="G244" s="21"/>
      <c r="H244" s="23"/>
      <c r="I244" s="25"/>
      <c r="K244" s="1"/>
      <c r="L244" s="1"/>
      <c r="M244" s="1"/>
      <c r="N244" s="1"/>
      <c r="O244" s="1"/>
      <c r="P244" s="1"/>
      <c r="Q244" s="1"/>
      <c r="R244" s="1"/>
      <c r="S244" s="1"/>
      <c r="T244" s="1"/>
      <c r="U244" s="1"/>
      <c r="V244" s="1"/>
      <c r="W244" s="1"/>
    </row>
    <row r="245" spans="1:23" s="9" customFormat="1" ht="15" customHeight="1">
      <c r="A245" s="2"/>
      <c r="B245" s="3"/>
      <c r="C245" s="1"/>
      <c r="D245" s="1"/>
      <c r="E245" s="1"/>
      <c r="F245" s="5"/>
      <c r="G245" s="21"/>
      <c r="H245" s="23"/>
      <c r="I245" s="25"/>
      <c r="K245" s="1"/>
      <c r="L245" s="1"/>
      <c r="M245" s="1"/>
      <c r="N245" s="1"/>
      <c r="O245" s="1"/>
      <c r="P245" s="1"/>
      <c r="Q245" s="1"/>
      <c r="R245" s="1"/>
      <c r="S245" s="1"/>
      <c r="T245" s="1"/>
      <c r="U245" s="1"/>
      <c r="V245" s="1"/>
      <c r="W245" s="1"/>
    </row>
    <row r="246" spans="1:23" s="9" customFormat="1" ht="15" customHeight="1">
      <c r="A246" s="2"/>
      <c r="B246" s="3"/>
      <c r="C246" s="1"/>
      <c r="D246" s="1"/>
      <c r="E246" s="1"/>
      <c r="F246" s="5"/>
      <c r="G246" s="21"/>
      <c r="H246" s="23"/>
      <c r="I246" s="25"/>
      <c r="K246" s="1"/>
      <c r="L246" s="1"/>
      <c r="M246" s="1"/>
      <c r="N246" s="1"/>
      <c r="O246" s="1"/>
      <c r="P246" s="1"/>
      <c r="Q246" s="1"/>
      <c r="R246" s="1"/>
      <c r="S246" s="1"/>
      <c r="T246" s="1"/>
      <c r="U246" s="1"/>
      <c r="V246" s="1"/>
      <c r="W246" s="1"/>
    </row>
    <row r="247" spans="1:23" s="9" customFormat="1" ht="15" customHeight="1">
      <c r="A247" s="2"/>
      <c r="B247" s="3"/>
      <c r="C247" s="1"/>
      <c r="D247" s="1"/>
      <c r="E247" s="1"/>
      <c r="F247" s="5"/>
      <c r="G247" s="21"/>
      <c r="H247" s="23"/>
      <c r="I247" s="25"/>
      <c r="K247" s="1"/>
      <c r="L247" s="1"/>
      <c r="M247" s="1"/>
      <c r="N247" s="1"/>
      <c r="O247" s="1"/>
      <c r="P247" s="1"/>
      <c r="Q247" s="1"/>
      <c r="R247" s="1"/>
      <c r="S247" s="1"/>
      <c r="T247" s="1"/>
      <c r="U247" s="1"/>
      <c r="V247" s="1"/>
      <c r="W247" s="1"/>
    </row>
    <row r="248" spans="1:23" s="9" customFormat="1" ht="15" customHeight="1">
      <c r="A248" s="2"/>
      <c r="B248" s="3"/>
      <c r="C248" s="1"/>
      <c r="D248" s="1"/>
      <c r="E248" s="1"/>
      <c r="F248" s="5"/>
      <c r="G248" s="21"/>
      <c r="H248" s="23"/>
      <c r="I248" s="25"/>
      <c r="K248" s="1"/>
      <c r="L248" s="1"/>
      <c r="M248" s="1"/>
      <c r="N248" s="1"/>
      <c r="O248" s="1"/>
      <c r="P248" s="1"/>
      <c r="Q248" s="1"/>
      <c r="R248" s="1"/>
      <c r="S248" s="1"/>
      <c r="T248" s="1"/>
      <c r="U248" s="1"/>
      <c r="V248" s="1"/>
      <c r="W248" s="1"/>
    </row>
    <row r="249" spans="1:23" s="9" customFormat="1" ht="15" customHeight="1">
      <c r="A249" s="2"/>
      <c r="B249" s="3"/>
      <c r="C249" s="1"/>
      <c r="D249" s="1"/>
      <c r="E249" s="1"/>
      <c r="F249" s="5"/>
      <c r="G249" s="21"/>
      <c r="H249" s="23"/>
      <c r="I249" s="25"/>
      <c r="K249" s="1"/>
      <c r="L249" s="1"/>
      <c r="M249" s="1"/>
      <c r="N249" s="1"/>
      <c r="O249" s="1"/>
      <c r="P249" s="1"/>
      <c r="Q249" s="1"/>
      <c r="R249" s="1"/>
      <c r="S249" s="1"/>
      <c r="T249" s="1"/>
      <c r="U249" s="1"/>
      <c r="V249" s="1"/>
      <c r="W249" s="1"/>
    </row>
    <row r="250" spans="1:23" s="9" customFormat="1" ht="15" customHeight="1">
      <c r="A250" s="2"/>
      <c r="B250" s="3"/>
      <c r="C250" s="1"/>
      <c r="D250" s="1"/>
      <c r="E250" s="1"/>
      <c r="F250" s="5"/>
      <c r="G250" s="21"/>
      <c r="H250" s="23"/>
      <c r="I250" s="25"/>
      <c r="K250" s="1"/>
      <c r="L250" s="1"/>
      <c r="M250" s="1"/>
      <c r="N250" s="1"/>
      <c r="O250" s="1"/>
      <c r="P250" s="1"/>
      <c r="Q250" s="1"/>
      <c r="R250" s="1"/>
      <c r="S250" s="1"/>
      <c r="T250" s="1"/>
      <c r="U250" s="1"/>
      <c r="V250" s="1"/>
      <c r="W250" s="1"/>
    </row>
    <row r="251" spans="1:23" s="9" customFormat="1" ht="15" customHeight="1">
      <c r="A251" s="2"/>
      <c r="B251" s="3"/>
      <c r="C251" s="1"/>
      <c r="D251" s="1"/>
      <c r="E251" s="1"/>
      <c r="F251" s="5"/>
      <c r="G251" s="21"/>
      <c r="H251" s="23"/>
      <c r="I251" s="25"/>
      <c r="K251" s="1"/>
      <c r="L251" s="1"/>
      <c r="M251" s="1"/>
      <c r="N251" s="1"/>
      <c r="O251" s="1"/>
      <c r="P251" s="1"/>
      <c r="Q251" s="1"/>
      <c r="R251" s="1"/>
      <c r="S251" s="1"/>
      <c r="T251" s="1"/>
      <c r="U251" s="1"/>
      <c r="V251" s="1"/>
      <c r="W251" s="1"/>
    </row>
    <row r="252" spans="1:23" s="9" customFormat="1" ht="15" customHeight="1">
      <c r="A252" s="2"/>
      <c r="B252" s="3"/>
      <c r="C252" s="1"/>
      <c r="D252" s="1"/>
      <c r="E252" s="1"/>
      <c r="F252" s="5"/>
      <c r="G252" s="21"/>
      <c r="H252" s="23"/>
      <c r="I252" s="25"/>
      <c r="K252" s="1"/>
      <c r="L252" s="1"/>
      <c r="M252" s="1"/>
      <c r="N252" s="1"/>
      <c r="O252" s="1"/>
      <c r="P252" s="1"/>
      <c r="Q252" s="1"/>
      <c r="R252" s="1"/>
      <c r="S252" s="1"/>
      <c r="T252" s="1"/>
      <c r="U252" s="1"/>
      <c r="V252" s="1"/>
      <c r="W252" s="1"/>
    </row>
    <row r="253" spans="1:23" s="9" customFormat="1" ht="15" customHeight="1">
      <c r="A253" s="2"/>
      <c r="B253" s="3"/>
      <c r="C253" s="1"/>
      <c r="D253" s="1"/>
      <c r="E253" s="1"/>
      <c r="F253" s="5"/>
      <c r="G253" s="21"/>
      <c r="H253" s="23"/>
      <c r="I253" s="25"/>
      <c r="K253" s="1"/>
      <c r="L253" s="1"/>
      <c r="M253" s="1"/>
      <c r="N253" s="1"/>
      <c r="O253" s="1"/>
      <c r="P253" s="1"/>
      <c r="Q253" s="1"/>
      <c r="R253" s="1"/>
      <c r="S253" s="1"/>
      <c r="T253" s="1"/>
      <c r="U253" s="1"/>
      <c r="V253" s="1"/>
      <c r="W253" s="1"/>
    </row>
    <row r="254" spans="1:23" s="9" customFormat="1" ht="15" customHeight="1">
      <c r="A254" s="2"/>
      <c r="B254" s="3"/>
      <c r="C254" s="1"/>
      <c r="D254" s="1"/>
      <c r="E254" s="1"/>
      <c r="F254" s="5"/>
      <c r="G254" s="21"/>
      <c r="H254" s="23"/>
      <c r="I254" s="25"/>
      <c r="K254" s="1"/>
      <c r="L254" s="1"/>
      <c r="M254" s="1"/>
      <c r="N254" s="1"/>
      <c r="O254" s="1"/>
      <c r="P254" s="1"/>
      <c r="Q254" s="1"/>
      <c r="R254" s="1"/>
      <c r="S254" s="1"/>
      <c r="T254" s="1"/>
      <c r="U254" s="1"/>
      <c r="V254" s="1"/>
      <c r="W254" s="1"/>
    </row>
    <row r="255" spans="1:23" s="9" customFormat="1" ht="15" customHeight="1">
      <c r="A255" s="2"/>
      <c r="B255" s="3"/>
      <c r="C255" s="1"/>
      <c r="D255" s="1"/>
      <c r="E255" s="1"/>
      <c r="F255" s="5"/>
      <c r="G255" s="21"/>
      <c r="H255" s="23"/>
      <c r="I255" s="25"/>
      <c r="K255" s="1"/>
      <c r="L255" s="1"/>
      <c r="M255" s="1"/>
      <c r="N255" s="1"/>
      <c r="O255" s="1"/>
      <c r="P255" s="1"/>
      <c r="Q255" s="1"/>
      <c r="R255" s="1"/>
      <c r="S255" s="1"/>
      <c r="T255" s="1"/>
      <c r="U255" s="1"/>
      <c r="V255" s="1"/>
      <c r="W255" s="1"/>
    </row>
    <row r="256" spans="1:23" s="9" customFormat="1" ht="15" customHeight="1">
      <c r="A256" s="2"/>
      <c r="B256" s="3"/>
      <c r="C256" s="1"/>
      <c r="D256" s="1"/>
      <c r="E256" s="1"/>
      <c r="F256" s="5"/>
      <c r="G256" s="21"/>
      <c r="H256" s="23"/>
      <c r="I256" s="25"/>
      <c r="K256" s="1"/>
      <c r="L256" s="1"/>
      <c r="M256" s="1"/>
      <c r="N256" s="1"/>
      <c r="O256" s="1"/>
      <c r="P256" s="1"/>
      <c r="Q256" s="1"/>
      <c r="R256" s="1"/>
      <c r="S256" s="1"/>
      <c r="T256" s="1"/>
      <c r="U256" s="1"/>
      <c r="V256" s="1"/>
      <c r="W256" s="1"/>
    </row>
    <row r="257" spans="1:23" s="9" customFormat="1" ht="15" customHeight="1">
      <c r="A257" s="2"/>
      <c r="B257" s="3"/>
      <c r="C257" s="1"/>
      <c r="D257" s="1"/>
      <c r="E257" s="1"/>
      <c r="F257" s="5"/>
      <c r="G257" s="21"/>
      <c r="H257" s="23"/>
      <c r="I257" s="25"/>
      <c r="K257" s="1"/>
      <c r="L257" s="1"/>
      <c r="M257" s="1"/>
      <c r="N257" s="1"/>
      <c r="O257" s="1"/>
      <c r="P257" s="1"/>
      <c r="Q257" s="1"/>
      <c r="R257" s="1"/>
      <c r="S257" s="1"/>
      <c r="T257" s="1"/>
      <c r="U257" s="1"/>
      <c r="V257" s="1"/>
      <c r="W257" s="1"/>
    </row>
    <row r="258" spans="1:23" s="9" customFormat="1" ht="15" customHeight="1">
      <c r="A258" s="2"/>
      <c r="B258" s="3"/>
      <c r="C258" s="1"/>
      <c r="D258" s="1"/>
      <c r="E258" s="1"/>
      <c r="F258" s="5"/>
      <c r="G258" s="21"/>
      <c r="H258" s="23"/>
      <c r="I258" s="25"/>
      <c r="K258" s="1"/>
      <c r="L258" s="1"/>
      <c r="M258" s="1"/>
      <c r="N258" s="1"/>
      <c r="O258" s="1"/>
      <c r="P258" s="1"/>
      <c r="Q258" s="1"/>
      <c r="R258" s="1"/>
      <c r="S258" s="1"/>
      <c r="T258" s="1"/>
      <c r="U258" s="1"/>
      <c r="V258" s="1"/>
      <c r="W258" s="1"/>
    </row>
    <row r="259" spans="1:23" s="9" customFormat="1" ht="15" customHeight="1">
      <c r="A259" s="2"/>
      <c r="B259" s="3"/>
      <c r="C259" s="1"/>
      <c r="D259" s="1"/>
      <c r="E259" s="1"/>
      <c r="F259" s="5"/>
      <c r="G259" s="21"/>
      <c r="H259" s="23"/>
      <c r="I259" s="25"/>
      <c r="K259" s="1"/>
      <c r="L259" s="1"/>
      <c r="M259" s="1"/>
      <c r="N259" s="1"/>
      <c r="O259" s="1"/>
      <c r="P259" s="1"/>
      <c r="Q259" s="1"/>
      <c r="R259" s="1"/>
      <c r="S259" s="1"/>
      <c r="T259" s="1"/>
      <c r="U259" s="1"/>
      <c r="V259" s="1"/>
      <c r="W259" s="1"/>
    </row>
    <row r="260" spans="1:23" s="9" customFormat="1" ht="15" customHeight="1">
      <c r="A260" s="2"/>
      <c r="B260" s="3"/>
      <c r="C260" s="1"/>
      <c r="D260" s="1"/>
      <c r="E260" s="1"/>
      <c r="F260" s="5"/>
      <c r="G260" s="21"/>
      <c r="H260" s="23"/>
      <c r="I260" s="25"/>
      <c r="K260" s="1"/>
      <c r="L260" s="1"/>
      <c r="M260" s="1"/>
      <c r="N260" s="1"/>
      <c r="O260" s="1"/>
      <c r="P260" s="1"/>
      <c r="Q260" s="1"/>
      <c r="R260" s="1"/>
      <c r="S260" s="1"/>
      <c r="T260" s="1"/>
      <c r="U260" s="1"/>
      <c r="V260" s="1"/>
      <c r="W260" s="1"/>
    </row>
    <row r="261" spans="1:23" s="9" customFormat="1" ht="15" customHeight="1">
      <c r="A261" s="2"/>
      <c r="B261" s="3"/>
      <c r="C261" s="1"/>
      <c r="D261" s="1"/>
      <c r="E261" s="1"/>
      <c r="F261" s="5"/>
      <c r="G261" s="21"/>
      <c r="H261" s="23"/>
      <c r="I261" s="25"/>
      <c r="K261" s="1"/>
      <c r="L261" s="1"/>
      <c r="M261" s="1"/>
      <c r="N261" s="1"/>
      <c r="O261" s="1"/>
      <c r="P261" s="1"/>
      <c r="Q261" s="1"/>
      <c r="R261" s="1"/>
      <c r="S261" s="1"/>
      <c r="T261" s="1"/>
      <c r="U261" s="1"/>
      <c r="V261" s="1"/>
      <c r="W261" s="1"/>
    </row>
    <row r="262" spans="1:23" s="9" customFormat="1" ht="15" customHeight="1">
      <c r="A262" s="2"/>
      <c r="B262" s="3"/>
      <c r="C262" s="1"/>
      <c r="D262" s="1"/>
      <c r="E262" s="1"/>
      <c r="F262" s="5"/>
      <c r="G262" s="21"/>
      <c r="H262" s="23"/>
      <c r="I262" s="25"/>
      <c r="K262" s="1"/>
      <c r="L262" s="1"/>
      <c r="M262" s="1"/>
      <c r="N262" s="1"/>
      <c r="O262" s="1"/>
      <c r="P262" s="1"/>
      <c r="Q262" s="1"/>
      <c r="R262" s="1"/>
      <c r="S262" s="1"/>
      <c r="T262" s="1"/>
      <c r="U262" s="1"/>
      <c r="V262" s="1"/>
      <c r="W262" s="1"/>
    </row>
    <row r="263" spans="1:23" s="9" customFormat="1" ht="15" customHeight="1">
      <c r="A263" s="2"/>
      <c r="B263" s="3"/>
      <c r="C263" s="1"/>
      <c r="D263" s="1"/>
      <c r="E263" s="1"/>
      <c r="F263" s="5"/>
      <c r="G263" s="21"/>
      <c r="H263" s="23"/>
      <c r="I263" s="25"/>
      <c r="K263" s="1"/>
      <c r="L263" s="1"/>
      <c r="M263" s="1"/>
      <c r="N263" s="1"/>
      <c r="O263" s="1"/>
      <c r="P263" s="1"/>
      <c r="Q263" s="1"/>
      <c r="R263" s="1"/>
      <c r="S263" s="1"/>
      <c r="T263" s="1"/>
      <c r="U263" s="1"/>
      <c r="V263" s="1"/>
      <c r="W263" s="1"/>
    </row>
    <row r="264" spans="1:23" s="9" customFormat="1" ht="15" customHeight="1">
      <c r="A264" s="2"/>
      <c r="B264" s="3"/>
      <c r="C264" s="1"/>
      <c r="D264" s="1"/>
      <c r="E264" s="1"/>
      <c r="F264" s="5"/>
      <c r="G264" s="21"/>
      <c r="H264" s="23"/>
      <c r="I264" s="25"/>
      <c r="K264" s="1"/>
      <c r="L264" s="1"/>
      <c r="M264" s="1"/>
      <c r="N264" s="1"/>
      <c r="O264" s="1"/>
      <c r="P264" s="1"/>
      <c r="Q264" s="1"/>
      <c r="R264" s="1"/>
      <c r="S264" s="1"/>
      <c r="T264" s="1"/>
      <c r="U264" s="1"/>
      <c r="V264" s="1"/>
      <c r="W264" s="1"/>
    </row>
    <row r="265" spans="1:23" s="9" customFormat="1" ht="15" customHeight="1">
      <c r="A265" s="2"/>
      <c r="B265" s="3"/>
      <c r="C265" s="1"/>
      <c r="D265" s="1"/>
      <c r="E265" s="1"/>
      <c r="F265" s="5"/>
      <c r="G265" s="21"/>
      <c r="H265" s="23"/>
      <c r="I265" s="25"/>
      <c r="K265" s="1"/>
      <c r="L265" s="1"/>
      <c r="M265" s="1"/>
      <c r="N265" s="1"/>
      <c r="O265" s="1"/>
      <c r="P265" s="1"/>
      <c r="Q265" s="1"/>
      <c r="R265" s="1"/>
      <c r="S265" s="1"/>
      <c r="T265" s="1"/>
      <c r="U265" s="1"/>
      <c r="V265" s="1"/>
      <c r="W265" s="1"/>
    </row>
    <row r="266" spans="1:23" s="9" customFormat="1" ht="15" customHeight="1">
      <c r="A266" s="2"/>
      <c r="B266" s="3"/>
      <c r="C266" s="1"/>
      <c r="D266" s="1"/>
      <c r="E266" s="1"/>
      <c r="F266" s="5"/>
      <c r="G266" s="21"/>
      <c r="H266" s="23"/>
      <c r="I266" s="25"/>
      <c r="K266" s="1"/>
      <c r="L266" s="1"/>
      <c r="M266" s="1"/>
      <c r="N266" s="1"/>
      <c r="O266" s="1"/>
      <c r="P266" s="1"/>
      <c r="Q266" s="1"/>
      <c r="R266" s="1"/>
      <c r="S266" s="1"/>
      <c r="T266" s="1"/>
      <c r="U266" s="1"/>
      <c r="V266" s="1"/>
      <c r="W266" s="1"/>
    </row>
    <row r="267" spans="1:23" s="9" customFormat="1" ht="15" customHeight="1">
      <c r="A267" s="2"/>
      <c r="B267" s="3"/>
      <c r="C267" s="1"/>
      <c r="D267" s="1"/>
      <c r="E267" s="1"/>
      <c r="F267" s="5"/>
      <c r="G267" s="21"/>
      <c r="H267" s="23"/>
      <c r="I267" s="25"/>
      <c r="K267" s="1"/>
      <c r="L267" s="1"/>
      <c r="M267" s="1"/>
      <c r="N267" s="1"/>
      <c r="O267" s="1"/>
      <c r="P267" s="1"/>
      <c r="Q267" s="1"/>
      <c r="R267" s="1"/>
      <c r="S267" s="1"/>
      <c r="T267" s="1"/>
      <c r="U267" s="1"/>
      <c r="V267" s="1"/>
      <c r="W267" s="1"/>
    </row>
    <row r="268" spans="1:23" s="9" customFormat="1" ht="15" customHeight="1">
      <c r="A268" s="2"/>
      <c r="B268" s="3"/>
      <c r="C268" s="1"/>
      <c r="D268" s="1"/>
      <c r="E268" s="1"/>
      <c r="F268" s="5"/>
      <c r="G268" s="21"/>
      <c r="H268" s="23"/>
      <c r="I268" s="25"/>
      <c r="K268" s="1"/>
      <c r="L268" s="1"/>
      <c r="M268" s="1"/>
      <c r="N268" s="1"/>
      <c r="O268" s="1"/>
      <c r="P268" s="1"/>
      <c r="Q268" s="1"/>
      <c r="R268" s="1"/>
      <c r="S268" s="1"/>
      <c r="T268" s="1"/>
      <c r="U268" s="1"/>
      <c r="V268" s="1"/>
      <c r="W268" s="1"/>
    </row>
    <row r="269" spans="1:23" s="9" customFormat="1" ht="15" customHeight="1">
      <c r="A269" s="2"/>
      <c r="B269" s="3"/>
      <c r="C269" s="1"/>
      <c r="D269" s="1"/>
      <c r="E269" s="1"/>
      <c r="F269" s="5"/>
      <c r="G269" s="21"/>
      <c r="H269" s="23"/>
      <c r="I269" s="25"/>
      <c r="K269" s="1"/>
      <c r="L269" s="1"/>
      <c r="M269" s="1"/>
      <c r="N269" s="1"/>
      <c r="O269" s="1"/>
      <c r="P269" s="1"/>
      <c r="Q269" s="1"/>
      <c r="R269" s="1"/>
      <c r="S269" s="1"/>
      <c r="T269" s="1"/>
      <c r="U269" s="1"/>
      <c r="V269" s="1"/>
      <c r="W269" s="1"/>
    </row>
    <row r="270" spans="1:23" s="9" customFormat="1" ht="15" customHeight="1">
      <c r="A270" s="2"/>
      <c r="B270" s="3"/>
      <c r="C270" s="1"/>
      <c r="D270" s="1"/>
      <c r="E270" s="1"/>
      <c r="F270" s="5"/>
      <c r="G270" s="21"/>
      <c r="H270" s="23"/>
      <c r="I270" s="25"/>
      <c r="K270" s="1"/>
      <c r="L270" s="1"/>
      <c r="M270" s="1"/>
      <c r="N270" s="1"/>
      <c r="O270" s="1"/>
      <c r="P270" s="1"/>
      <c r="Q270" s="1"/>
      <c r="R270" s="1"/>
      <c r="S270" s="1"/>
      <c r="T270" s="1"/>
      <c r="U270" s="1"/>
      <c r="V270" s="1"/>
      <c r="W270" s="1"/>
    </row>
    <row r="271" spans="1:23" s="9" customFormat="1" ht="15" customHeight="1">
      <c r="A271" s="2"/>
      <c r="B271" s="3"/>
      <c r="C271" s="1"/>
      <c r="D271" s="1"/>
      <c r="E271" s="1"/>
      <c r="F271" s="5"/>
      <c r="G271" s="21"/>
      <c r="H271" s="23"/>
      <c r="I271" s="25"/>
      <c r="K271" s="1"/>
      <c r="L271" s="1"/>
      <c r="M271" s="1"/>
      <c r="N271" s="1"/>
      <c r="O271" s="1"/>
      <c r="P271" s="1"/>
      <c r="Q271" s="1"/>
      <c r="R271" s="1"/>
      <c r="S271" s="1"/>
      <c r="T271" s="1"/>
      <c r="U271" s="1"/>
      <c r="V271" s="1"/>
      <c r="W271" s="1"/>
    </row>
    <row r="272" spans="1:23" s="9" customFormat="1" ht="15" customHeight="1">
      <c r="A272" s="2"/>
      <c r="B272" s="3"/>
      <c r="C272" s="1"/>
      <c r="D272" s="1"/>
      <c r="E272" s="1"/>
      <c r="F272" s="5"/>
      <c r="G272" s="21"/>
      <c r="H272" s="23"/>
      <c r="I272" s="25"/>
      <c r="K272" s="1"/>
      <c r="L272" s="1"/>
      <c r="M272" s="1"/>
      <c r="N272" s="1"/>
      <c r="O272" s="1"/>
      <c r="P272" s="1"/>
      <c r="Q272" s="1"/>
      <c r="R272" s="1"/>
      <c r="S272" s="1"/>
      <c r="T272" s="1"/>
      <c r="U272" s="1"/>
      <c r="V272" s="1"/>
      <c r="W272" s="1"/>
    </row>
    <row r="273" spans="1:23" s="9" customFormat="1" ht="15" customHeight="1">
      <c r="A273" s="2"/>
      <c r="B273" s="3"/>
      <c r="C273" s="1"/>
      <c r="D273" s="1"/>
      <c r="E273" s="1"/>
      <c r="F273" s="5"/>
      <c r="G273" s="21"/>
      <c r="H273" s="23"/>
      <c r="I273" s="25"/>
      <c r="K273" s="1"/>
      <c r="L273" s="1"/>
      <c r="M273" s="1"/>
      <c r="N273" s="1"/>
      <c r="O273" s="1"/>
      <c r="P273" s="1"/>
      <c r="Q273" s="1"/>
      <c r="R273" s="1"/>
      <c r="S273" s="1"/>
      <c r="T273" s="1"/>
      <c r="U273" s="1"/>
      <c r="V273" s="1"/>
      <c r="W273" s="1"/>
    </row>
    <row r="274" spans="1:23" s="9" customFormat="1" ht="15" customHeight="1">
      <c r="A274" s="2"/>
      <c r="B274" s="3"/>
      <c r="C274" s="1"/>
      <c r="D274" s="1"/>
      <c r="E274" s="1"/>
      <c r="F274" s="5"/>
      <c r="G274" s="21"/>
      <c r="H274" s="23"/>
      <c r="I274" s="25"/>
      <c r="K274" s="1"/>
      <c r="L274" s="1"/>
      <c r="M274" s="1"/>
      <c r="N274" s="1"/>
      <c r="O274" s="1"/>
      <c r="P274" s="1"/>
      <c r="Q274" s="1"/>
      <c r="R274" s="1"/>
      <c r="S274" s="1"/>
      <c r="T274" s="1"/>
      <c r="U274" s="1"/>
      <c r="V274" s="1"/>
      <c r="W274" s="1"/>
    </row>
    <row r="275" spans="1:23" s="9" customFormat="1" ht="15" customHeight="1">
      <c r="A275" s="2"/>
      <c r="B275" s="3"/>
      <c r="C275" s="1"/>
      <c r="D275" s="1"/>
      <c r="E275" s="1"/>
      <c r="F275" s="5"/>
      <c r="G275" s="21"/>
      <c r="H275" s="23"/>
      <c r="I275" s="25"/>
      <c r="K275" s="1"/>
      <c r="L275" s="1"/>
      <c r="M275" s="1"/>
      <c r="N275" s="1"/>
      <c r="O275" s="1"/>
      <c r="P275" s="1"/>
      <c r="Q275" s="1"/>
      <c r="R275" s="1"/>
      <c r="S275" s="1"/>
      <c r="T275" s="1"/>
      <c r="U275" s="1"/>
      <c r="V275" s="1"/>
      <c r="W275" s="1"/>
    </row>
    <row r="276" spans="1:23" s="9" customFormat="1" ht="15" customHeight="1">
      <c r="A276" s="2"/>
      <c r="B276" s="3"/>
      <c r="C276" s="1"/>
      <c r="D276" s="1"/>
      <c r="E276" s="1"/>
      <c r="F276" s="5"/>
      <c r="G276" s="21"/>
      <c r="H276" s="23"/>
      <c r="I276" s="25"/>
      <c r="K276" s="1"/>
      <c r="L276" s="1"/>
      <c r="M276" s="1"/>
      <c r="N276" s="1"/>
      <c r="O276" s="1"/>
      <c r="P276" s="1"/>
      <c r="Q276" s="1"/>
      <c r="R276" s="1"/>
      <c r="S276" s="1"/>
      <c r="T276" s="1"/>
      <c r="U276" s="1"/>
      <c r="V276" s="1"/>
      <c r="W276" s="1"/>
    </row>
    <row r="277" spans="1:23" s="9" customFormat="1" ht="15" customHeight="1">
      <c r="A277" s="2"/>
      <c r="B277" s="3"/>
      <c r="C277" s="1"/>
      <c r="D277" s="1"/>
      <c r="E277" s="1"/>
      <c r="F277" s="5"/>
      <c r="G277" s="21"/>
      <c r="H277" s="23"/>
      <c r="I277" s="25"/>
      <c r="K277" s="1"/>
      <c r="L277" s="1"/>
      <c r="M277" s="1"/>
      <c r="N277" s="1"/>
      <c r="O277" s="1"/>
      <c r="P277" s="1"/>
      <c r="Q277" s="1"/>
      <c r="R277" s="1"/>
      <c r="S277" s="1"/>
      <c r="T277" s="1"/>
      <c r="U277" s="1"/>
      <c r="V277" s="1"/>
      <c r="W277" s="1"/>
    </row>
    <row r="278" spans="1:23" s="9" customFormat="1" ht="15" customHeight="1">
      <c r="A278" s="2"/>
      <c r="B278" s="3"/>
      <c r="C278" s="1"/>
      <c r="D278" s="1"/>
      <c r="E278" s="1"/>
      <c r="F278" s="5"/>
      <c r="G278" s="21"/>
      <c r="H278" s="23"/>
      <c r="I278" s="25"/>
      <c r="K278" s="1"/>
      <c r="L278" s="1"/>
      <c r="M278" s="1"/>
      <c r="N278" s="1"/>
      <c r="O278" s="1"/>
      <c r="P278" s="1"/>
      <c r="Q278" s="1"/>
      <c r="R278" s="1"/>
      <c r="S278" s="1"/>
      <c r="T278" s="1"/>
      <c r="U278" s="1"/>
      <c r="V278" s="1"/>
      <c r="W278" s="1"/>
    </row>
    <row r="279" spans="1:23" s="9" customFormat="1" ht="15" customHeight="1">
      <c r="A279" s="2"/>
      <c r="B279" s="3"/>
      <c r="C279" s="1"/>
      <c r="D279" s="1"/>
      <c r="E279" s="1"/>
      <c r="F279" s="5"/>
      <c r="G279" s="21"/>
      <c r="H279" s="23"/>
      <c r="I279" s="25"/>
      <c r="K279" s="1"/>
      <c r="L279" s="1"/>
      <c r="M279" s="1"/>
      <c r="N279" s="1"/>
      <c r="O279" s="1"/>
      <c r="P279" s="1"/>
      <c r="Q279" s="1"/>
      <c r="R279" s="1"/>
      <c r="S279" s="1"/>
      <c r="T279" s="1"/>
      <c r="U279" s="1"/>
      <c r="V279" s="1"/>
      <c r="W279" s="1"/>
    </row>
    <row r="280" spans="1:23" s="9" customFormat="1" ht="15" customHeight="1">
      <c r="A280" s="2"/>
      <c r="B280" s="3"/>
      <c r="C280" s="1"/>
      <c r="D280" s="1"/>
      <c r="E280" s="1"/>
      <c r="F280" s="5"/>
      <c r="G280" s="21"/>
      <c r="H280" s="23"/>
      <c r="I280" s="25"/>
      <c r="K280" s="1"/>
      <c r="L280" s="1"/>
      <c r="M280" s="1"/>
      <c r="N280" s="1"/>
      <c r="O280" s="1"/>
      <c r="P280" s="1"/>
      <c r="Q280" s="1"/>
      <c r="R280" s="1"/>
      <c r="S280" s="1"/>
      <c r="T280" s="1"/>
      <c r="U280" s="1"/>
      <c r="V280" s="1"/>
      <c r="W280" s="1"/>
    </row>
    <row r="281" spans="1:23" s="9" customFormat="1" ht="15" customHeight="1">
      <c r="A281" s="2"/>
      <c r="B281" s="3"/>
      <c r="C281" s="1"/>
      <c r="D281" s="1"/>
      <c r="E281" s="1"/>
      <c r="F281" s="5"/>
      <c r="G281" s="21"/>
      <c r="H281" s="23"/>
      <c r="I281" s="25"/>
      <c r="K281" s="1"/>
      <c r="L281" s="1"/>
      <c r="M281" s="1"/>
      <c r="N281" s="1"/>
      <c r="O281" s="1"/>
      <c r="P281" s="1"/>
      <c r="Q281" s="1"/>
      <c r="R281" s="1"/>
      <c r="S281" s="1"/>
      <c r="T281" s="1"/>
      <c r="U281" s="1"/>
      <c r="V281" s="1"/>
      <c r="W281" s="1"/>
    </row>
    <row r="282" spans="1:23" s="9" customFormat="1" ht="15" customHeight="1">
      <c r="A282" s="2"/>
      <c r="B282" s="3"/>
      <c r="C282" s="1"/>
      <c r="D282" s="1"/>
      <c r="E282" s="1"/>
      <c r="F282" s="5"/>
      <c r="G282" s="21"/>
      <c r="H282" s="23"/>
      <c r="I282" s="25"/>
      <c r="K282" s="1"/>
      <c r="L282" s="1"/>
      <c r="M282" s="1"/>
      <c r="N282" s="1"/>
      <c r="O282" s="1"/>
      <c r="P282" s="1"/>
      <c r="Q282" s="1"/>
      <c r="R282" s="1"/>
      <c r="S282" s="1"/>
      <c r="T282" s="1"/>
      <c r="U282" s="1"/>
      <c r="V282" s="1"/>
      <c r="W282" s="1"/>
    </row>
    <row r="283" spans="1:23" s="9" customFormat="1" ht="15" customHeight="1">
      <c r="A283" s="2"/>
      <c r="B283" s="3"/>
      <c r="C283" s="1"/>
      <c r="D283" s="1"/>
      <c r="E283" s="1"/>
      <c r="F283" s="5"/>
      <c r="G283" s="21"/>
      <c r="H283" s="23"/>
      <c r="I283" s="25"/>
      <c r="K283" s="1"/>
      <c r="L283" s="1"/>
      <c r="M283" s="1"/>
      <c r="N283" s="1"/>
      <c r="O283" s="1"/>
      <c r="P283" s="1"/>
      <c r="Q283" s="1"/>
      <c r="R283" s="1"/>
      <c r="S283" s="1"/>
      <c r="T283" s="1"/>
      <c r="U283" s="1"/>
      <c r="V283" s="1"/>
      <c r="W283" s="1"/>
    </row>
    <row r="284" spans="1:23" s="9" customFormat="1" ht="15" customHeight="1">
      <c r="A284" s="2"/>
      <c r="B284" s="3"/>
      <c r="C284" s="1"/>
      <c r="D284" s="1"/>
      <c r="E284" s="1"/>
      <c r="F284" s="5"/>
      <c r="G284" s="21"/>
      <c r="H284" s="23"/>
      <c r="I284" s="25"/>
      <c r="K284" s="1"/>
      <c r="L284" s="1"/>
      <c r="M284" s="1"/>
      <c r="N284" s="1"/>
      <c r="O284" s="1"/>
      <c r="P284" s="1"/>
      <c r="Q284" s="1"/>
      <c r="R284" s="1"/>
      <c r="S284" s="1"/>
      <c r="T284" s="1"/>
      <c r="U284" s="1"/>
      <c r="V284" s="1"/>
      <c r="W284" s="1"/>
    </row>
    <row r="285" spans="1:23" s="9" customFormat="1" ht="15" customHeight="1">
      <c r="A285" s="2"/>
      <c r="B285" s="3"/>
      <c r="C285" s="1"/>
      <c r="D285" s="1"/>
      <c r="E285" s="1"/>
      <c r="F285" s="5"/>
      <c r="G285" s="21"/>
      <c r="H285" s="23"/>
      <c r="I285" s="25"/>
      <c r="K285" s="1"/>
      <c r="L285" s="1"/>
      <c r="M285" s="1"/>
      <c r="N285" s="1"/>
      <c r="O285" s="1"/>
      <c r="P285" s="1"/>
      <c r="Q285" s="1"/>
      <c r="R285" s="1"/>
      <c r="S285" s="1"/>
      <c r="T285" s="1"/>
      <c r="U285" s="1"/>
      <c r="V285" s="1"/>
      <c r="W285" s="1"/>
    </row>
    <row r="286" spans="1:23" s="9" customFormat="1" ht="15" customHeight="1">
      <c r="A286" s="2"/>
      <c r="B286" s="3"/>
      <c r="C286" s="1"/>
      <c r="D286" s="1"/>
      <c r="E286" s="1"/>
      <c r="F286" s="5"/>
      <c r="G286" s="21"/>
      <c r="H286" s="23"/>
      <c r="I286" s="25"/>
      <c r="K286" s="1"/>
      <c r="L286" s="1"/>
      <c r="M286" s="1"/>
      <c r="N286" s="1"/>
      <c r="O286" s="1"/>
      <c r="P286" s="1"/>
      <c r="Q286" s="1"/>
      <c r="R286" s="1"/>
      <c r="S286" s="1"/>
      <c r="T286" s="1"/>
      <c r="U286" s="1"/>
      <c r="V286" s="1"/>
      <c r="W286" s="1"/>
    </row>
    <row r="287" spans="1:23" s="9" customFormat="1" ht="15" customHeight="1">
      <c r="A287" s="2"/>
      <c r="B287" s="3"/>
      <c r="C287" s="1"/>
      <c r="D287" s="1"/>
      <c r="E287" s="1"/>
      <c r="F287" s="5"/>
      <c r="G287" s="21"/>
      <c r="H287" s="23"/>
      <c r="I287" s="25"/>
      <c r="K287" s="1"/>
      <c r="L287" s="1"/>
      <c r="M287" s="1"/>
      <c r="N287" s="1"/>
      <c r="O287" s="1"/>
      <c r="P287" s="1"/>
      <c r="Q287" s="1"/>
      <c r="R287" s="1"/>
      <c r="S287" s="1"/>
      <c r="T287" s="1"/>
      <c r="U287" s="1"/>
      <c r="V287" s="1"/>
      <c r="W287" s="1"/>
    </row>
    <row r="288" spans="1:23" s="9" customFormat="1" ht="15" customHeight="1">
      <c r="A288" s="2"/>
      <c r="B288" s="3"/>
      <c r="C288" s="1"/>
      <c r="D288" s="1"/>
      <c r="E288" s="1"/>
      <c r="F288" s="5"/>
      <c r="G288" s="21"/>
      <c r="H288" s="23"/>
      <c r="I288" s="25"/>
      <c r="K288" s="1"/>
      <c r="L288" s="1"/>
      <c r="M288" s="1"/>
      <c r="N288" s="1"/>
      <c r="O288" s="1"/>
      <c r="P288" s="1"/>
      <c r="Q288" s="1"/>
      <c r="R288" s="1"/>
      <c r="S288" s="1"/>
      <c r="T288" s="1"/>
      <c r="U288" s="1"/>
      <c r="V288" s="1"/>
      <c r="W288" s="1"/>
    </row>
    <row r="289" spans="1:23" s="9" customFormat="1" ht="15" customHeight="1">
      <c r="A289" s="2"/>
      <c r="B289" s="3"/>
      <c r="C289" s="1"/>
      <c r="D289" s="1"/>
      <c r="E289" s="1"/>
      <c r="F289" s="5"/>
      <c r="G289" s="21"/>
      <c r="H289" s="23"/>
      <c r="I289" s="25"/>
      <c r="K289" s="1"/>
      <c r="L289" s="1"/>
      <c r="M289" s="1"/>
      <c r="N289" s="1"/>
      <c r="O289" s="1"/>
      <c r="P289" s="1"/>
      <c r="Q289" s="1"/>
      <c r="R289" s="1"/>
      <c r="S289" s="1"/>
      <c r="T289" s="1"/>
      <c r="U289" s="1"/>
      <c r="V289" s="1"/>
      <c r="W289" s="1"/>
    </row>
    <row r="290" spans="1:23" s="9" customFormat="1" ht="15" customHeight="1">
      <c r="A290" s="2"/>
      <c r="B290" s="3"/>
      <c r="C290" s="1"/>
      <c r="D290" s="1"/>
      <c r="E290" s="1"/>
      <c r="F290" s="5"/>
      <c r="G290" s="21"/>
      <c r="H290" s="23"/>
      <c r="I290" s="25"/>
      <c r="K290" s="1"/>
      <c r="L290" s="1"/>
      <c r="M290" s="1"/>
      <c r="N290" s="1"/>
      <c r="O290" s="1"/>
      <c r="P290" s="1"/>
      <c r="Q290" s="1"/>
      <c r="R290" s="1"/>
      <c r="S290" s="1"/>
      <c r="T290" s="1"/>
      <c r="U290" s="1"/>
      <c r="V290" s="1"/>
      <c r="W290" s="1"/>
    </row>
    <row r="291" spans="1:23" s="9" customFormat="1" ht="15" customHeight="1">
      <c r="A291" s="2"/>
      <c r="B291" s="3"/>
      <c r="C291" s="1"/>
      <c r="D291" s="1"/>
      <c r="E291" s="1"/>
      <c r="F291" s="5"/>
      <c r="G291" s="21"/>
      <c r="H291" s="23"/>
      <c r="I291" s="25"/>
      <c r="K291" s="1"/>
      <c r="L291" s="1"/>
      <c r="M291" s="1"/>
      <c r="N291" s="1"/>
      <c r="O291" s="1"/>
      <c r="P291" s="1"/>
      <c r="Q291" s="1"/>
      <c r="R291" s="1"/>
      <c r="S291" s="1"/>
      <c r="T291" s="1"/>
      <c r="U291" s="1"/>
      <c r="V291" s="1"/>
      <c r="W291" s="1"/>
    </row>
    <row r="292" spans="1:23" s="9" customFormat="1" ht="15" customHeight="1">
      <c r="A292" s="2"/>
      <c r="B292" s="3"/>
      <c r="C292" s="1"/>
      <c r="D292" s="1"/>
      <c r="E292" s="1"/>
      <c r="F292" s="5"/>
      <c r="G292" s="21"/>
      <c r="H292" s="23"/>
      <c r="I292" s="25"/>
      <c r="K292" s="1"/>
      <c r="L292" s="1"/>
      <c r="M292" s="1"/>
      <c r="N292" s="1"/>
      <c r="O292" s="1"/>
      <c r="P292" s="1"/>
      <c r="Q292" s="1"/>
      <c r="R292" s="1"/>
      <c r="S292" s="1"/>
      <c r="T292" s="1"/>
      <c r="U292" s="1"/>
      <c r="V292" s="1"/>
      <c r="W292" s="1"/>
    </row>
    <row r="293" spans="1:23" s="9" customFormat="1" ht="15" customHeight="1">
      <c r="A293" s="2"/>
      <c r="B293" s="3"/>
      <c r="C293" s="1"/>
      <c r="D293" s="1"/>
      <c r="E293" s="1"/>
      <c r="F293" s="5"/>
      <c r="G293" s="21"/>
      <c r="H293" s="23"/>
      <c r="I293" s="25"/>
      <c r="K293" s="1"/>
      <c r="L293" s="1"/>
      <c r="M293" s="1"/>
      <c r="N293" s="1"/>
      <c r="O293" s="1"/>
      <c r="P293" s="1"/>
      <c r="Q293" s="1"/>
      <c r="R293" s="1"/>
      <c r="S293" s="1"/>
      <c r="T293" s="1"/>
      <c r="U293" s="1"/>
      <c r="V293" s="1"/>
      <c r="W293" s="1"/>
    </row>
    <row r="294" spans="1:23" s="9" customFormat="1" ht="15" customHeight="1">
      <c r="A294" s="2"/>
      <c r="B294" s="3"/>
      <c r="C294" s="1"/>
      <c r="D294" s="1"/>
      <c r="E294" s="1"/>
      <c r="F294" s="5"/>
      <c r="G294" s="21"/>
      <c r="H294" s="23"/>
      <c r="I294" s="25"/>
      <c r="K294" s="1"/>
      <c r="L294" s="1"/>
      <c r="M294" s="1"/>
      <c r="N294" s="1"/>
      <c r="O294" s="1"/>
      <c r="P294" s="1"/>
      <c r="Q294" s="1"/>
      <c r="R294" s="1"/>
      <c r="S294" s="1"/>
      <c r="T294" s="1"/>
      <c r="U294" s="1"/>
      <c r="V294" s="1"/>
      <c r="W294" s="1"/>
    </row>
    <row r="295" spans="1:23" s="9" customFormat="1" ht="15" customHeight="1">
      <c r="A295" s="2"/>
      <c r="B295" s="3"/>
      <c r="C295" s="1"/>
      <c r="D295" s="1"/>
      <c r="E295" s="1"/>
      <c r="F295" s="5"/>
      <c r="G295" s="21"/>
      <c r="H295" s="23"/>
      <c r="I295" s="25"/>
      <c r="K295" s="1"/>
      <c r="L295" s="1"/>
      <c r="M295" s="1"/>
      <c r="N295" s="1"/>
      <c r="O295" s="1"/>
      <c r="P295" s="1"/>
      <c r="Q295" s="1"/>
      <c r="R295" s="1"/>
      <c r="S295" s="1"/>
      <c r="T295" s="1"/>
      <c r="U295" s="1"/>
      <c r="V295" s="1"/>
      <c r="W295" s="1"/>
    </row>
    <row r="296" spans="1:23" s="9" customFormat="1" ht="15" customHeight="1">
      <c r="A296" s="2"/>
      <c r="B296" s="3"/>
      <c r="C296" s="1"/>
      <c r="D296" s="1"/>
      <c r="E296" s="1"/>
      <c r="F296" s="5"/>
      <c r="G296" s="21"/>
      <c r="H296" s="23"/>
      <c r="I296" s="25"/>
      <c r="K296" s="1"/>
      <c r="L296" s="1"/>
      <c r="M296" s="1"/>
      <c r="N296" s="1"/>
      <c r="O296" s="1"/>
      <c r="P296" s="1"/>
      <c r="Q296" s="1"/>
      <c r="R296" s="1"/>
      <c r="S296" s="1"/>
      <c r="T296" s="1"/>
      <c r="U296" s="1"/>
      <c r="V296" s="1"/>
      <c r="W296" s="1"/>
    </row>
    <row r="297" spans="1:23" s="9" customFormat="1" ht="15" customHeight="1">
      <c r="A297" s="2"/>
      <c r="B297" s="3"/>
      <c r="C297" s="1"/>
      <c r="D297" s="1"/>
      <c r="E297" s="1"/>
      <c r="F297" s="5"/>
      <c r="G297" s="21"/>
      <c r="H297" s="23"/>
      <c r="I297" s="25"/>
      <c r="K297" s="1"/>
      <c r="L297" s="1"/>
      <c r="M297" s="1"/>
      <c r="N297" s="1"/>
      <c r="O297" s="1"/>
      <c r="P297" s="1"/>
      <c r="Q297" s="1"/>
      <c r="R297" s="1"/>
      <c r="S297" s="1"/>
      <c r="T297" s="1"/>
      <c r="U297" s="1"/>
      <c r="V297" s="1"/>
      <c r="W297" s="1"/>
    </row>
    <row r="298" spans="1:23" s="9" customFormat="1" ht="15" customHeight="1">
      <c r="A298" s="2"/>
      <c r="B298" s="3"/>
      <c r="C298" s="1"/>
      <c r="D298" s="1"/>
      <c r="E298" s="1"/>
      <c r="F298" s="5"/>
      <c r="G298" s="21"/>
      <c r="H298" s="23"/>
      <c r="I298" s="25"/>
      <c r="K298" s="1"/>
      <c r="L298" s="1"/>
      <c r="M298" s="1"/>
      <c r="N298" s="1"/>
      <c r="O298" s="1"/>
      <c r="P298" s="1"/>
      <c r="Q298" s="1"/>
      <c r="R298" s="1"/>
      <c r="S298" s="1"/>
      <c r="T298" s="1"/>
      <c r="U298" s="1"/>
      <c r="V298" s="1"/>
      <c r="W298" s="1"/>
    </row>
    <row r="299" spans="1:23" s="9" customFormat="1" ht="15" customHeight="1">
      <c r="A299" s="2"/>
      <c r="B299" s="3"/>
      <c r="C299" s="1"/>
      <c r="D299" s="1"/>
      <c r="E299" s="1"/>
      <c r="F299" s="5"/>
      <c r="G299" s="21"/>
      <c r="H299" s="23"/>
      <c r="I299" s="25"/>
      <c r="K299" s="1"/>
      <c r="L299" s="1"/>
      <c r="M299" s="1"/>
      <c r="N299" s="1"/>
      <c r="O299" s="1"/>
      <c r="P299" s="1"/>
      <c r="Q299" s="1"/>
      <c r="R299" s="1"/>
      <c r="S299" s="1"/>
      <c r="T299" s="1"/>
      <c r="U299" s="1"/>
      <c r="V299" s="1"/>
      <c r="W299" s="1"/>
    </row>
    <row r="300" spans="1:23" s="9" customFormat="1" ht="15" customHeight="1">
      <c r="A300" s="2"/>
      <c r="B300" s="3"/>
      <c r="C300" s="1"/>
      <c r="D300" s="1"/>
      <c r="E300" s="1"/>
      <c r="F300" s="5"/>
      <c r="G300" s="21"/>
      <c r="H300" s="23"/>
      <c r="I300" s="25"/>
      <c r="K300" s="1"/>
      <c r="L300" s="1"/>
      <c r="M300" s="1"/>
      <c r="N300" s="1"/>
      <c r="O300" s="1"/>
      <c r="P300" s="1"/>
      <c r="Q300" s="1"/>
      <c r="R300" s="1"/>
      <c r="S300" s="1"/>
      <c r="T300" s="1"/>
      <c r="U300" s="1"/>
      <c r="V300" s="1"/>
      <c r="W300" s="1"/>
    </row>
    <row r="301" spans="1:23" s="9" customFormat="1" ht="15" customHeight="1">
      <c r="A301" s="2"/>
      <c r="B301" s="3"/>
      <c r="C301" s="1"/>
      <c r="D301" s="1"/>
      <c r="E301" s="1"/>
      <c r="F301" s="5"/>
      <c r="G301" s="21"/>
      <c r="H301" s="23"/>
      <c r="I301" s="25"/>
      <c r="K301" s="1"/>
      <c r="L301" s="1"/>
      <c r="M301" s="1"/>
      <c r="N301" s="1"/>
      <c r="O301" s="1"/>
      <c r="P301" s="1"/>
      <c r="Q301" s="1"/>
      <c r="R301" s="1"/>
      <c r="S301" s="1"/>
      <c r="T301" s="1"/>
      <c r="U301" s="1"/>
      <c r="V301" s="1"/>
      <c r="W301" s="1"/>
    </row>
    <row r="302" spans="1:23" s="9" customFormat="1" ht="15" customHeight="1">
      <c r="A302" s="2"/>
      <c r="B302" s="3"/>
      <c r="C302" s="1"/>
      <c r="D302" s="1"/>
      <c r="E302" s="1"/>
      <c r="F302" s="5"/>
      <c r="G302" s="21"/>
      <c r="H302" s="23"/>
      <c r="I302" s="25"/>
      <c r="K302" s="1"/>
      <c r="L302" s="1"/>
      <c r="M302" s="1"/>
      <c r="N302" s="1"/>
      <c r="O302" s="1"/>
      <c r="P302" s="1"/>
      <c r="Q302" s="1"/>
      <c r="R302" s="1"/>
      <c r="S302" s="1"/>
      <c r="T302" s="1"/>
      <c r="U302" s="1"/>
      <c r="V302" s="1"/>
      <c r="W302" s="1"/>
    </row>
    <row r="303" spans="1:23" s="9" customFormat="1" ht="15" customHeight="1">
      <c r="A303" s="2"/>
      <c r="B303" s="3"/>
      <c r="C303" s="1"/>
      <c r="D303" s="1"/>
      <c r="E303" s="1"/>
      <c r="F303" s="5"/>
      <c r="G303" s="21"/>
      <c r="H303" s="23"/>
      <c r="I303" s="25"/>
      <c r="K303" s="1"/>
      <c r="L303" s="1"/>
      <c r="M303" s="1"/>
      <c r="N303" s="1"/>
      <c r="O303" s="1"/>
      <c r="P303" s="1"/>
      <c r="Q303" s="1"/>
      <c r="R303" s="1"/>
      <c r="S303" s="1"/>
      <c r="T303" s="1"/>
      <c r="U303" s="1"/>
      <c r="V303" s="1"/>
      <c r="W303" s="1"/>
    </row>
    <row r="304" spans="1:23" s="9" customFormat="1" ht="15" customHeight="1">
      <c r="A304" s="2"/>
      <c r="B304" s="3"/>
      <c r="C304" s="1"/>
      <c r="D304" s="1"/>
      <c r="E304" s="1"/>
      <c r="F304" s="5"/>
      <c r="G304" s="21"/>
      <c r="H304" s="23"/>
      <c r="I304" s="25"/>
      <c r="K304" s="1"/>
      <c r="L304" s="1"/>
      <c r="M304" s="1"/>
      <c r="N304" s="1"/>
      <c r="O304" s="1"/>
      <c r="P304" s="1"/>
      <c r="Q304" s="1"/>
      <c r="R304" s="1"/>
      <c r="S304" s="1"/>
      <c r="T304" s="1"/>
      <c r="U304" s="1"/>
      <c r="V304" s="1"/>
      <c r="W304" s="1"/>
    </row>
    <row r="305" spans="1:23" s="9" customFormat="1" ht="15" customHeight="1">
      <c r="A305" s="2"/>
      <c r="B305" s="3"/>
      <c r="C305" s="1"/>
      <c r="D305" s="1"/>
      <c r="E305" s="1"/>
      <c r="F305" s="5"/>
      <c r="G305" s="21"/>
      <c r="H305" s="23"/>
      <c r="I305" s="25"/>
      <c r="K305" s="1"/>
      <c r="L305" s="1"/>
      <c r="M305" s="1"/>
      <c r="N305" s="1"/>
      <c r="O305" s="1"/>
      <c r="P305" s="1"/>
      <c r="Q305" s="1"/>
      <c r="R305" s="1"/>
      <c r="S305" s="1"/>
      <c r="T305" s="1"/>
      <c r="U305" s="1"/>
      <c r="V305" s="1"/>
      <c r="W305" s="1"/>
    </row>
    <row r="306" spans="1:23" s="9" customFormat="1" ht="15" customHeight="1">
      <c r="A306" s="2"/>
      <c r="B306" s="3"/>
      <c r="C306" s="1"/>
      <c r="D306" s="1"/>
      <c r="E306" s="1"/>
      <c r="F306" s="5"/>
      <c r="G306" s="21"/>
      <c r="H306" s="23"/>
      <c r="I306" s="25"/>
      <c r="K306" s="1"/>
      <c r="L306" s="1"/>
      <c r="M306" s="1"/>
      <c r="N306" s="1"/>
      <c r="O306" s="1"/>
      <c r="P306" s="1"/>
      <c r="Q306" s="1"/>
      <c r="R306" s="1"/>
      <c r="S306" s="1"/>
      <c r="T306" s="1"/>
      <c r="U306" s="1"/>
      <c r="V306" s="1"/>
      <c r="W306" s="1"/>
    </row>
    <row r="307" spans="1:23" s="9" customFormat="1" ht="15" customHeight="1">
      <c r="A307" s="2"/>
      <c r="B307" s="3"/>
      <c r="C307" s="1"/>
      <c r="D307" s="1"/>
      <c r="E307" s="1"/>
      <c r="F307" s="5"/>
      <c r="G307" s="21"/>
      <c r="H307" s="23"/>
      <c r="I307" s="25"/>
      <c r="K307" s="1"/>
      <c r="L307" s="1"/>
      <c r="M307" s="1"/>
      <c r="N307" s="1"/>
      <c r="O307" s="1"/>
      <c r="P307" s="1"/>
      <c r="Q307" s="1"/>
      <c r="R307" s="1"/>
      <c r="S307" s="1"/>
      <c r="T307" s="1"/>
      <c r="U307" s="1"/>
      <c r="V307" s="1"/>
      <c r="W307" s="1"/>
    </row>
    <row r="308" spans="1:23" s="9" customFormat="1" ht="15" customHeight="1">
      <c r="A308" s="2"/>
      <c r="B308" s="3"/>
      <c r="C308" s="1"/>
      <c r="D308" s="1"/>
      <c r="E308" s="1"/>
      <c r="F308" s="5"/>
      <c r="G308" s="21"/>
      <c r="H308" s="23"/>
      <c r="I308" s="25"/>
      <c r="K308" s="1"/>
      <c r="L308" s="1"/>
      <c r="M308" s="1"/>
      <c r="N308" s="1"/>
      <c r="O308" s="1"/>
      <c r="P308" s="1"/>
      <c r="Q308" s="1"/>
      <c r="R308" s="1"/>
      <c r="S308" s="1"/>
      <c r="T308" s="1"/>
      <c r="U308" s="1"/>
      <c r="V308" s="1"/>
      <c r="W308" s="1"/>
    </row>
    <row r="309" spans="1:23" s="9" customFormat="1" ht="15" customHeight="1">
      <c r="A309" s="2"/>
      <c r="B309" s="3"/>
      <c r="C309" s="1"/>
      <c r="D309" s="1"/>
      <c r="E309" s="1"/>
      <c r="F309" s="5"/>
      <c r="G309" s="21"/>
      <c r="H309" s="23"/>
      <c r="I309" s="25"/>
      <c r="K309" s="1"/>
      <c r="L309" s="1"/>
      <c r="M309" s="1"/>
      <c r="N309" s="1"/>
      <c r="O309" s="1"/>
      <c r="P309" s="1"/>
      <c r="Q309" s="1"/>
      <c r="R309" s="1"/>
      <c r="S309" s="1"/>
      <c r="T309" s="1"/>
      <c r="U309" s="1"/>
      <c r="V309" s="1"/>
      <c r="W309" s="1"/>
    </row>
    <row r="310" spans="1:23" s="9" customFormat="1" ht="15" customHeight="1">
      <c r="A310" s="2"/>
      <c r="B310" s="3"/>
      <c r="C310" s="1"/>
      <c r="D310" s="1"/>
      <c r="E310" s="1"/>
      <c r="F310" s="5"/>
      <c r="G310" s="21"/>
      <c r="H310" s="23"/>
      <c r="I310" s="25"/>
      <c r="K310" s="1"/>
      <c r="L310" s="1"/>
      <c r="M310" s="1"/>
      <c r="N310" s="1"/>
      <c r="O310" s="1"/>
      <c r="P310" s="1"/>
      <c r="Q310" s="1"/>
      <c r="R310" s="1"/>
      <c r="S310" s="1"/>
      <c r="T310" s="1"/>
      <c r="U310" s="1"/>
      <c r="V310" s="1"/>
      <c r="W310" s="1"/>
    </row>
    <row r="311" spans="1:23" s="9" customFormat="1" ht="15" customHeight="1">
      <c r="A311" s="2"/>
      <c r="B311" s="3"/>
      <c r="C311" s="1"/>
      <c r="D311" s="1"/>
      <c r="E311" s="1"/>
      <c r="F311" s="5"/>
      <c r="G311" s="21"/>
      <c r="H311" s="23"/>
      <c r="I311" s="25"/>
      <c r="K311" s="1"/>
      <c r="L311" s="1"/>
      <c r="M311" s="1"/>
      <c r="N311" s="1"/>
      <c r="O311" s="1"/>
      <c r="P311" s="1"/>
      <c r="Q311" s="1"/>
      <c r="R311" s="1"/>
      <c r="S311" s="1"/>
      <c r="T311" s="1"/>
      <c r="U311" s="1"/>
      <c r="V311" s="1"/>
      <c r="W311" s="1"/>
    </row>
    <row r="312" spans="1:23" s="9" customFormat="1" ht="15" customHeight="1">
      <c r="A312" s="2"/>
      <c r="B312" s="3"/>
      <c r="C312" s="1"/>
      <c r="D312" s="1"/>
      <c r="E312" s="1"/>
      <c r="F312" s="5"/>
      <c r="G312" s="21"/>
      <c r="H312" s="23"/>
      <c r="I312" s="25"/>
      <c r="K312" s="1"/>
      <c r="L312" s="1"/>
      <c r="M312" s="1"/>
      <c r="N312" s="1"/>
      <c r="O312" s="1"/>
      <c r="P312" s="1"/>
      <c r="Q312" s="1"/>
      <c r="R312" s="1"/>
      <c r="S312" s="1"/>
      <c r="T312" s="1"/>
      <c r="U312" s="1"/>
      <c r="V312" s="1"/>
      <c r="W312" s="1"/>
    </row>
    <row r="313" spans="1:23" s="9" customFormat="1" ht="15" customHeight="1">
      <c r="A313" s="2"/>
      <c r="B313" s="3"/>
      <c r="C313" s="1"/>
      <c r="D313" s="1"/>
      <c r="E313" s="1"/>
      <c r="F313" s="5"/>
      <c r="G313" s="21"/>
      <c r="H313" s="23"/>
      <c r="I313" s="25"/>
      <c r="K313" s="1"/>
      <c r="L313" s="1"/>
      <c r="M313" s="1"/>
      <c r="N313" s="1"/>
      <c r="O313" s="1"/>
      <c r="P313" s="1"/>
      <c r="Q313" s="1"/>
      <c r="R313" s="1"/>
      <c r="S313" s="1"/>
      <c r="T313" s="1"/>
      <c r="U313" s="1"/>
      <c r="V313" s="1"/>
      <c r="W313" s="1"/>
    </row>
    <row r="314" spans="1:23" s="9" customFormat="1" ht="15" customHeight="1">
      <c r="A314" s="2"/>
      <c r="B314" s="3"/>
      <c r="C314" s="1"/>
      <c r="D314" s="1"/>
      <c r="E314" s="1"/>
      <c r="F314" s="5"/>
      <c r="G314" s="21"/>
      <c r="H314" s="23"/>
      <c r="I314" s="25"/>
      <c r="K314" s="1"/>
      <c r="L314" s="1"/>
      <c r="M314" s="1"/>
      <c r="N314" s="1"/>
      <c r="O314" s="1"/>
      <c r="P314" s="1"/>
      <c r="Q314" s="1"/>
      <c r="R314" s="1"/>
      <c r="S314" s="1"/>
      <c r="T314" s="1"/>
      <c r="U314" s="1"/>
      <c r="V314" s="1"/>
      <c r="W314" s="1"/>
    </row>
    <row r="315" spans="1:23" s="9" customFormat="1" ht="15" customHeight="1">
      <c r="A315" s="2"/>
      <c r="B315" s="3"/>
      <c r="C315" s="1"/>
      <c r="D315" s="1"/>
      <c r="E315" s="1"/>
      <c r="F315" s="5"/>
      <c r="G315" s="21"/>
      <c r="H315" s="23"/>
      <c r="I315" s="25"/>
      <c r="K315" s="1"/>
      <c r="L315" s="1"/>
      <c r="M315" s="1"/>
      <c r="N315" s="1"/>
      <c r="O315" s="1"/>
      <c r="P315" s="1"/>
      <c r="Q315" s="1"/>
      <c r="R315" s="1"/>
      <c r="S315" s="1"/>
      <c r="T315" s="1"/>
      <c r="U315" s="1"/>
      <c r="V315" s="1"/>
      <c r="W315" s="1"/>
    </row>
    <row r="316" spans="1:23" s="9" customFormat="1" ht="15" customHeight="1">
      <c r="A316" s="2"/>
      <c r="B316" s="3"/>
      <c r="C316" s="1"/>
      <c r="D316" s="1"/>
      <c r="E316" s="1"/>
      <c r="F316" s="5"/>
      <c r="G316" s="21"/>
      <c r="H316" s="23"/>
      <c r="I316" s="25"/>
      <c r="K316" s="1"/>
      <c r="L316" s="1"/>
      <c r="M316" s="1"/>
      <c r="N316" s="1"/>
      <c r="O316" s="1"/>
      <c r="P316" s="1"/>
      <c r="Q316" s="1"/>
      <c r="R316" s="1"/>
      <c r="S316" s="1"/>
      <c r="T316" s="1"/>
      <c r="U316" s="1"/>
      <c r="V316" s="1"/>
      <c r="W316" s="1"/>
    </row>
    <row r="317" spans="1:23" s="9" customFormat="1" ht="15" customHeight="1">
      <c r="A317" s="2"/>
      <c r="B317" s="3"/>
      <c r="C317" s="1"/>
      <c r="D317" s="1"/>
      <c r="E317" s="1"/>
      <c r="F317" s="5"/>
      <c r="G317" s="21"/>
      <c r="H317" s="23"/>
      <c r="I317" s="25"/>
      <c r="K317" s="1"/>
      <c r="L317" s="1"/>
      <c r="M317" s="1"/>
      <c r="N317" s="1"/>
      <c r="O317" s="1"/>
      <c r="P317" s="1"/>
      <c r="Q317" s="1"/>
      <c r="R317" s="1"/>
      <c r="S317" s="1"/>
      <c r="T317" s="1"/>
      <c r="U317" s="1"/>
      <c r="V317" s="1"/>
      <c r="W317" s="1"/>
    </row>
    <row r="318" spans="1:23" s="9" customFormat="1" ht="15" customHeight="1">
      <c r="A318" s="2"/>
      <c r="B318" s="3"/>
      <c r="C318" s="1"/>
      <c r="D318" s="1"/>
      <c r="E318" s="1"/>
      <c r="F318" s="5"/>
      <c r="G318" s="21"/>
      <c r="H318" s="23"/>
      <c r="I318" s="25"/>
      <c r="K318" s="1"/>
      <c r="L318" s="1"/>
      <c r="M318" s="1"/>
      <c r="N318" s="1"/>
      <c r="O318" s="1"/>
      <c r="P318" s="1"/>
      <c r="Q318" s="1"/>
      <c r="R318" s="1"/>
      <c r="S318" s="1"/>
      <c r="T318" s="1"/>
      <c r="U318" s="1"/>
      <c r="V318" s="1"/>
      <c r="W318" s="1"/>
    </row>
    <row r="319" spans="1:23" s="9" customFormat="1" ht="15" customHeight="1">
      <c r="A319" s="2"/>
      <c r="B319" s="3"/>
      <c r="C319" s="1"/>
      <c r="D319" s="1"/>
      <c r="E319" s="1"/>
      <c r="F319" s="5"/>
      <c r="G319" s="21"/>
      <c r="H319" s="23"/>
      <c r="I319" s="25"/>
      <c r="K319" s="1"/>
      <c r="L319" s="1"/>
      <c r="M319" s="1"/>
      <c r="N319" s="1"/>
      <c r="O319" s="1"/>
      <c r="P319" s="1"/>
      <c r="Q319" s="1"/>
      <c r="R319" s="1"/>
      <c r="S319" s="1"/>
      <c r="T319" s="1"/>
      <c r="U319" s="1"/>
      <c r="V319" s="1"/>
      <c r="W319" s="1"/>
    </row>
    <row r="320" spans="1:23" s="9" customFormat="1" ht="15" customHeight="1">
      <c r="A320" s="2"/>
      <c r="B320" s="3"/>
      <c r="C320" s="1"/>
      <c r="D320" s="1"/>
      <c r="E320" s="1"/>
      <c r="F320" s="5"/>
      <c r="G320" s="21"/>
      <c r="H320" s="23"/>
      <c r="I320" s="25"/>
      <c r="K320" s="1"/>
      <c r="L320" s="1"/>
      <c r="M320" s="1"/>
      <c r="N320" s="1"/>
      <c r="O320" s="1"/>
      <c r="P320" s="1"/>
      <c r="Q320" s="1"/>
      <c r="R320" s="1"/>
      <c r="S320" s="1"/>
      <c r="T320" s="1"/>
      <c r="U320" s="1"/>
      <c r="V320" s="1"/>
      <c r="W320" s="1"/>
    </row>
    <row r="321" spans="1:23" s="9" customFormat="1" ht="15" customHeight="1">
      <c r="A321" s="2"/>
      <c r="B321" s="3"/>
      <c r="C321" s="1"/>
      <c r="D321" s="1"/>
      <c r="E321" s="1"/>
      <c r="F321" s="5"/>
      <c r="G321" s="21"/>
      <c r="H321" s="23"/>
      <c r="I321" s="25"/>
      <c r="K321" s="1"/>
      <c r="L321" s="1"/>
      <c r="M321" s="1"/>
      <c r="N321" s="1"/>
      <c r="O321" s="1"/>
      <c r="P321" s="1"/>
      <c r="Q321" s="1"/>
      <c r="R321" s="1"/>
      <c r="S321" s="1"/>
      <c r="T321" s="1"/>
      <c r="U321" s="1"/>
      <c r="V321" s="1"/>
      <c r="W321" s="1"/>
    </row>
    <row r="322" spans="1:23" s="9" customFormat="1" ht="15" customHeight="1">
      <c r="A322" s="2"/>
      <c r="B322" s="3"/>
      <c r="C322" s="1"/>
      <c r="D322" s="1"/>
      <c r="E322" s="1"/>
      <c r="F322" s="5"/>
      <c r="G322" s="21"/>
      <c r="H322" s="23"/>
      <c r="I322" s="25"/>
      <c r="K322" s="1"/>
      <c r="L322" s="1"/>
      <c r="M322" s="1"/>
      <c r="N322" s="1"/>
      <c r="O322" s="1"/>
      <c r="P322" s="1"/>
      <c r="Q322" s="1"/>
      <c r="R322" s="1"/>
      <c r="S322" s="1"/>
      <c r="T322" s="1"/>
      <c r="U322" s="1"/>
      <c r="V322" s="1"/>
      <c r="W322" s="1"/>
    </row>
    <row r="323" spans="1:23" s="9" customFormat="1" ht="15" customHeight="1">
      <c r="A323" s="2"/>
      <c r="B323" s="3"/>
      <c r="C323" s="1"/>
      <c r="D323" s="1"/>
      <c r="E323" s="1"/>
      <c r="F323" s="5"/>
      <c r="G323" s="21"/>
      <c r="H323" s="23"/>
      <c r="I323" s="25"/>
      <c r="K323" s="1"/>
      <c r="L323" s="1"/>
      <c r="M323" s="1"/>
      <c r="N323" s="1"/>
      <c r="O323" s="1"/>
      <c r="P323" s="1"/>
      <c r="Q323" s="1"/>
      <c r="R323" s="1"/>
      <c r="S323" s="1"/>
      <c r="T323" s="1"/>
      <c r="U323" s="1"/>
      <c r="V323" s="1"/>
      <c r="W323" s="1"/>
    </row>
    <row r="324" spans="1:23" s="9" customFormat="1" ht="15" customHeight="1">
      <c r="A324" s="2"/>
      <c r="B324" s="3"/>
      <c r="C324" s="1"/>
      <c r="D324" s="1"/>
      <c r="E324" s="1"/>
      <c r="F324" s="5"/>
      <c r="G324" s="21"/>
      <c r="H324" s="23"/>
      <c r="I324" s="25"/>
      <c r="K324" s="1"/>
      <c r="L324" s="1"/>
      <c r="M324" s="1"/>
      <c r="N324" s="1"/>
      <c r="O324" s="1"/>
      <c r="P324" s="1"/>
      <c r="Q324" s="1"/>
      <c r="R324" s="1"/>
      <c r="S324" s="1"/>
      <c r="T324" s="1"/>
      <c r="U324" s="1"/>
      <c r="V324" s="1"/>
      <c r="W324" s="1"/>
    </row>
    <row r="325" spans="1:23" s="9" customFormat="1" ht="15" customHeight="1">
      <c r="A325" s="2"/>
      <c r="B325" s="3"/>
      <c r="C325" s="1"/>
      <c r="D325" s="1"/>
      <c r="E325" s="1"/>
      <c r="F325" s="5"/>
      <c r="G325" s="21"/>
      <c r="H325" s="23"/>
      <c r="I325" s="25"/>
      <c r="K325" s="1"/>
      <c r="L325" s="1"/>
      <c r="M325" s="1"/>
      <c r="N325" s="1"/>
      <c r="O325" s="1"/>
      <c r="P325" s="1"/>
      <c r="Q325" s="1"/>
      <c r="R325" s="1"/>
      <c r="S325" s="1"/>
      <c r="T325" s="1"/>
      <c r="U325" s="1"/>
      <c r="V325" s="1"/>
      <c r="W325" s="1"/>
    </row>
    <row r="326" spans="1:23" s="9" customFormat="1" ht="15" customHeight="1">
      <c r="A326" s="2"/>
      <c r="B326" s="3"/>
      <c r="C326" s="1"/>
      <c r="D326" s="1"/>
      <c r="E326" s="1"/>
      <c r="F326" s="5"/>
      <c r="G326" s="21"/>
      <c r="H326" s="23"/>
      <c r="I326" s="25"/>
      <c r="K326" s="1"/>
      <c r="L326" s="1"/>
      <c r="M326" s="1"/>
      <c r="N326" s="1"/>
      <c r="O326" s="1"/>
      <c r="P326" s="1"/>
      <c r="Q326" s="1"/>
      <c r="R326" s="1"/>
      <c r="S326" s="1"/>
      <c r="T326" s="1"/>
      <c r="U326" s="1"/>
      <c r="V326" s="1"/>
      <c r="W326" s="1"/>
    </row>
    <row r="327" spans="1:23" s="9" customFormat="1" ht="15" customHeight="1">
      <c r="A327" s="2"/>
      <c r="B327" s="3"/>
      <c r="C327" s="1"/>
      <c r="D327" s="1"/>
      <c r="E327" s="1"/>
      <c r="F327" s="5"/>
      <c r="G327" s="21"/>
      <c r="H327" s="23"/>
      <c r="I327" s="25"/>
      <c r="K327" s="1"/>
      <c r="L327" s="1"/>
      <c r="M327" s="1"/>
      <c r="N327" s="1"/>
      <c r="O327" s="1"/>
      <c r="P327" s="1"/>
      <c r="Q327" s="1"/>
      <c r="R327" s="1"/>
      <c r="S327" s="1"/>
      <c r="T327" s="1"/>
      <c r="U327" s="1"/>
      <c r="V327" s="1"/>
      <c r="W327" s="1"/>
    </row>
    <row r="328" spans="1:23" s="9" customFormat="1" ht="15" customHeight="1">
      <c r="A328" s="2"/>
      <c r="B328" s="3"/>
      <c r="C328" s="1"/>
      <c r="D328" s="1"/>
      <c r="E328" s="1"/>
      <c r="F328" s="5"/>
      <c r="G328" s="21"/>
      <c r="H328" s="23"/>
      <c r="I328" s="25"/>
      <c r="K328" s="1"/>
      <c r="L328" s="1"/>
      <c r="M328" s="1"/>
      <c r="N328" s="1"/>
      <c r="O328" s="1"/>
      <c r="P328" s="1"/>
      <c r="Q328" s="1"/>
      <c r="R328" s="1"/>
      <c r="S328" s="1"/>
      <c r="T328" s="1"/>
      <c r="U328" s="1"/>
      <c r="V328" s="1"/>
      <c r="W328" s="1"/>
    </row>
    <row r="329" spans="1:23" s="9" customFormat="1" ht="15" customHeight="1">
      <c r="A329" s="2"/>
      <c r="B329" s="3"/>
      <c r="C329" s="1"/>
      <c r="D329" s="1"/>
      <c r="E329" s="1"/>
      <c r="F329" s="5"/>
      <c r="G329" s="21"/>
      <c r="H329" s="23"/>
      <c r="I329" s="25"/>
      <c r="K329" s="1"/>
      <c r="L329" s="1"/>
      <c r="M329" s="1"/>
      <c r="N329" s="1"/>
      <c r="O329" s="1"/>
      <c r="P329" s="1"/>
      <c r="Q329" s="1"/>
      <c r="R329" s="1"/>
      <c r="S329" s="1"/>
      <c r="T329" s="1"/>
      <c r="U329" s="1"/>
      <c r="V329" s="1"/>
      <c r="W329" s="1"/>
    </row>
    <row r="330" spans="1:23" s="9" customFormat="1" ht="15" customHeight="1">
      <c r="A330" s="2"/>
      <c r="B330" s="3"/>
      <c r="C330" s="1"/>
      <c r="D330" s="1"/>
      <c r="E330" s="1"/>
      <c r="F330" s="5"/>
      <c r="G330" s="21"/>
      <c r="H330" s="23"/>
      <c r="I330" s="25"/>
      <c r="K330" s="1"/>
      <c r="L330" s="1"/>
      <c r="M330" s="1"/>
      <c r="N330" s="1"/>
      <c r="O330" s="1"/>
      <c r="P330" s="1"/>
      <c r="Q330" s="1"/>
      <c r="R330" s="1"/>
      <c r="S330" s="1"/>
      <c r="T330" s="1"/>
      <c r="U330" s="1"/>
      <c r="V330" s="1"/>
      <c r="W330" s="1"/>
    </row>
    <row r="331" spans="1:23" s="9" customFormat="1" ht="15" customHeight="1">
      <c r="A331" s="2"/>
      <c r="B331" s="3"/>
      <c r="C331" s="1"/>
      <c r="D331" s="1"/>
      <c r="E331" s="1"/>
      <c r="F331" s="5"/>
      <c r="G331" s="21"/>
      <c r="H331" s="23"/>
      <c r="I331" s="25"/>
      <c r="K331" s="1"/>
      <c r="L331" s="1"/>
      <c r="M331" s="1"/>
      <c r="N331" s="1"/>
      <c r="O331" s="1"/>
      <c r="P331" s="1"/>
      <c r="Q331" s="1"/>
      <c r="R331" s="1"/>
      <c r="S331" s="1"/>
      <c r="T331" s="1"/>
      <c r="U331" s="1"/>
      <c r="V331" s="1"/>
      <c r="W331" s="1"/>
    </row>
    <row r="332" spans="1:23" s="9" customFormat="1" ht="15" customHeight="1">
      <c r="A332" s="2"/>
      <c r="B332" s="3"/>
      <c r="C332" s="1"/>
      <c r="D332" s="1"/>
      <c r="E332" s="1"/>
      <c r="F332" s="5"/>
      <c r="G332" s="21"/>
      <c r="H332" s="23"/>
      <c r="I332" s="25"/>
      <c r="K332" s="1"/>
      <c r="L332" s="1"/>
      <c r="M332" s="1"/>
      <c r="N332" s="1"/>
      <c r="O332" s="1"/>
      <c r="P332" s="1"/>
      <c r="Q332" s="1"/>
      <c r="R332" s="1"/>
      <c r="S332" s="1"/>
      <c r="T332" s="1"/>
      <c r="U332" s="1"/>
      <c r="V332" s="1"/>
      <c r="W332" s="1"/>
    </row>
    <row r="333" spans="1:23" s="9" customFormat="1" ht="15" customHeight="1">
      <c r="A333" s="2"/>
      <c r="B333" s="3"/>
      <c r="C333" s="1"/>
      <c r="D333" s="1"/>
      <c r="E333" s="1"/>
      <c r="F333" s="5"/>
      <c r="G333" s="21"/>
      <c r="H333" s="23"/>
      <c r="I333" s="25"/>
      <c r="K333" s="1"/>
      <c r="L333" s="1"/>
      <c r="M333" s="1"/>
      <c r="N333" s="1"/>
      <c r="O333" s="1"/>
      <c r="P333" s="1"/>
      <c r="Q333" s="1"/>
      <c r="R333" s="1"/>
      <c r="S333" s="1"/>
      <c r="T333" s="1"/>
      <c r="U333" s="1"/>
      <c r="V333" s="1"/>
      <c r="W333" s="1"/>
    </row>
    <row r="334" spans="1:23" s="9" customFormat="1" ht="15" customHeight="1">
      <c r="A334" s="2"/>
      <c r="B334" s="3"/>
      <c r="C334" s="1"/>
      <c r="D334" s="1"/>
      <c r="E334" s="1"/>
      <c r="F334" s="5"/>
      <c r="G334" s="21"/>
      <c r="H334" s="23"/>
      <c r="I334" s="25"/>
      <c r="K334" s="1"/>
      <c r="L334" s="1"/>
      <c r="M334" s="1"/>
      <c r="N334" s="1"/>
      <c r="O334" s="1"/>
      <c r="P334" s="1"/>
      <c r="Q334" s="1"/>
      <c r="R334" s="1"/>
      <c r="S334" s="1"/>
      <c r="T334" s="1"/>
      <c r="U334" s="1"/>
      <c r="V334" s="1"/>
      <c r="W334" s="1"/>
    </row>
    <row r="335" spans="1:23" s="9" customFormat="1" ht="15" customHeight="1">
      <c r="A335" s="2"/>
      <c r="B335" s="3"/>
      <c r="C335" s="1"/>
      <c r="D335" s="1"/>
      <c r="E335" s="1"/>
      <c r="F335" s="5"/>
      <c r="G335" s="21"/>
      <c r="H335" s="23"/>
      <c r="I335" s="25"/>
      <c r="K335" s="1"/>
      <c r="L335" s="1"/>
      <c r="M335" s="1"/>
      <c r="N335" s="1"/>
      <c r="O335" s="1"/>
      <c r="P335" s="1"/>
      <c r="Q335" s="1"/>
      <c r="R335" s="1"/>
      <c r="S335" s="1"/>
      <c r="T335" s="1"/>
      <c r="U335" s="1"/>
      <c r="V335" s="1"/>
      <c r="W335" s="1"/>
    </row>
    <row r="336" spans="1:23" s="9" customFormat="1" ht="15" customHeight="1">
      <c r="A336" s="2"/>
      <c r="B336" s="3"/>
      <c r="C336" s="1"/>
      <c r="D336" s="1"/>
      <c r="E336" s="1"/>
      <c r="F336" s="5"/>
      <c r="G336" s="21"/>
      <c r="H336" s="23"/>
      <c r="I336" s="25"/>
      <c r="K336" s="1"/>
      <c r="L336" s="1"/>
      <c r="M336" s="1"/>
      <c r="N336" s="1"/>
      <c r="O336" s="1"/>
      <c r="P336" s="1"/>
      <c r="Q336" s="1"/>
      <c r="R336" s="1"/>
      <c r="S336" s="1"/>
      <c r="T336" s="1"/>
      <c r="U336" s="1"/>
      <c r="V336" s="1"/>
      <c r="W336" s="1"/>
    </row>
    <row r="337" spans="1:23" s="9" customFormat="1" ht="15" customHeight="1">
      <c r="A337" s="2"/>
      <c r="B337" s="3"/>
      <c r="C337" s="1"/>
      <c r="D337" s="1"/>
      <c r="E337" s="1"/>
      <c r="F337" s="5"/>
      <c r="G337" s="21"/>
      <c r="H337" s="23"/>
      <c r="I337" s="25"/>
      <c r="K337" s="1"/>
      <c r="L337" s="1"/>
      <c r="M337" s="1"/>
      <c r="N337" s="1"/>
      <c r="O337" s="1"/>
      <c r="P337" s="1"/>
      <c r="Q337" s="1"/>
      <c r="R337" s="1"/>
      <c r="S337" s="1"/>
      <c r="T337" s="1"/>
      <c r="U337" s="1"/>
      <c r="V337" s="1"/>
      <c r="W337" s="1"/>
    </row>
    <row r="338" spans="1:23" s="9" customFormat="1" ht="15" customHeight="1">
      <c r="A338" s="2"/>
      <c r="B338" s="3"/>
      <c r="C338" s="1"/>
      <c r="D338" s="1"/>
      <c r="E338" s="1"/>
      <c r="F338" s="5"/>
      <c r="G338" s="21"/>
      <c r="H338" s="23"/>
      <c r="I338" s="25"/>
      <c r="K338" s="1"/>
      <c r="L338" s="1"/>
      <c r="M338" s="1"/>
      <c r="N338" s="1"/>
      <c r="O338" s="1"/>
      <c r="P338" s="1"/>
      <c r="Q338" s="1"/>
      <c r="R338" s="1"/>
      <c r="S338" s="1"/>
      <c r="T338" s="1"/>
      <c r="U338" s="1"/>
      <c r="V338" s="1"/>
      <c r="W338" s="1"/>
    </row>
    <row r="339" spans="1:23" s="9" customFormat="1" ht="15" customHeight="1">
      <c r="A339" s="2"/>
      <c r="B339" s="3"/>
      <c r="C339" s="1"/>
      <c r="D339" s="1"/>
      <c r="E339" s="1"/>
      <c r="F339" s="5"/>
      <c r="G339" s="21"/>
      <c r="H339" s="23"/>
      <c r="I339" s="25"/>
      <c r="K339" s="1"/>
      <c r="L339" s="1"/>
      <c r="M339" s="1"/>
      <c r="N339" s="1"/>
      <c r="O339" s="1"/>
      <c r="P339" s="1"/>
      <c r="Q339" s="1"/>
      <c r="R339" s="1"/>
      <c r="S339" s="1"/>
      <c r="T339" s="1"/>
      <c r="U339" s="1"/>
      <c r="V339" s="1"/>
      <c r="W339" s="1"/>
    </row>
    <row r="340" spans="1:23" s="9" customFormat="1" ht="15" customHeight="1">
      <c r="A340" s="2"/>
      <c r="B340" s="3"/>
      <c r="C340" s="1"/>
      <c r="D340" s="1"/>
      <c r="E340" s="1"/>
      <c r="F340" s="5"/>
      <c r="G340" s="21"/>
      <c r="H340" s="23"/>
      <c r="I340" s="25"/>
      <c r="K340" s="1"/>
      <c r="L340" s="1"/>
      <c r="M340" s="1"/>
      <c r="N340" s="1"/>
      <c r="O340" s="1"/>
      <c r="P340" s="1"/>
      <c r="Q340" s="1"/>
      <c r="R340" s="1"/>
      <c r="S340" s="1"/>
      <c r="T340" s="1"/>
      <c r="U340" s="1"/>
      <c r="V340" s="1"/>
      <c r="W340" s="1"/>
    </row>
    <row r="341" spans="1:23" s="9" customFormat="1" ht="15" customHeight="1">
      <c r="A341" s="2"/>
      <c r="B341" s="3"/>
      <c r="C341" s="1"/>
      <c r="D341" s="1"/>
      <c r="E341" s="1"/>
      <c r="F341" s="5"/>
      <c r="G341" s="21"/>
      <c r="H341" s="23"/>
      <c r="I341" s="25"/>
      <c r="K341" s="1"/>
      <c r="L341" s="1"/>
      <c r="M341" s="1"/>
      <c r="N341" s="1"/>
      <c r="O341" s="1"/>
      <c r="P341" s="1"/>
      <c r="Q341" s="1"/>
      <c r="R341" s="1"/>
      <c r="S341" s="1"/>
      <c r="T341" s="1"/>
      <c r="U341" s="1"/>
      <c r="V341" s="1"/>
      <c r="W341" s="1"/>
    </row>
    <row r="342" spans="1:23" s="9" customFormat="1" ht="15" customHeight="1">
      <c r="A342" s="2"/>
      <c r="B342" s="3"/>
      <c r="C342" s="1"/>
      <c r="D342" s="1"/>
      <c r="E342" s="1"/>
      <c r="F342" s="5"/>
      <c r="G342" s="21"/>
      <c r="H342" s="23"/>
      <c r="I342" s="25"/>
      <c r="K342" s="1"/>
      <c r="L342" s="1"/>
      <c r="M342" s="1"/>
      <c r="N342" s="1"/>
      <c r="O342" s="1"/>
      <c r="P342" s="1"/>
      <c r="Q342" s="1"/>
      <c r="R342" s="1"/>
      <c r="S342" s="1"/>
      <c r="T342" s="1"/>
      <c r="U342" s="1"/>
      <c r="V342" s="1"/>
      <c r="W342" s="1"/>
    </row>
    <row r="343" spans="1:23" s="9" customFormat="1" ht="15" customHeight="1">
      <c r="A343" s="2"/>
      <c r="B343" s="3"/>
      <c r="C343" s="1"/>
      <c r="D343" s="1"/>
      <c r="E343" s="1"/>
      <c r="F343" s="5"/>
      <c r="G343" s="21"/>
      <c r="H343" s="23"/>
      <c r="I343" s="25"/>
      <c r="K343" s="1"/>
      <c r="L343" s="1"/>
      <c r="M343" s="1"/>
      <c r="N343" s="1"/>
      <c r="O343" s="1"/>
      <c r="P343" s="1"/>
      <c r="Q343" s="1"/>
      <c r="R343" s="1"/>
      <c r="S343" s="1"/>
      <c r="T343" s="1"/>
      <c r="U343" s="1"/>
      <c r="V343" s="1"/>
      <c r="W343" s="1"/>
    </row>
    <row r="344" spans="1:23" s="9" customFormat="1" ht="15" customHeight="1">
      <c r="A344" s="2"/>
      <c r="B344" s="3"/>
      <c r="C344" s="1"/>
      <c r="D344" s="1"/>
      <c r="E344" s="1"/>
      <c r="F344" s="5"/>
      <c r="G344" s="21"/>
      <c r="H344" s="23"/>
      <c r="I344" s="25"/>
      <c r="K344" s="1"/>
      <c r="L344" s="1"/>
      <c r="M344" s="1"/>
      <c r="N344" s="1"/>
      <c r="O344" s="1"/>
      <c r="P344" s="1"/>
      <c r="Q344" s="1"/>
      <c r="R344" s="1"/>
      <c r="S344" s="1"/>
      <c r="T344" s="1"/>
      <c r="U344" s="1"/>
      <c r="V344" s="1"/>
      <c r="W344" s="1"/>
    </row>
    <row r="345" spans="1:23" s="9" customFormat="1" ht="15" customHeight="1">
      <c r="A345" s="2"/>
      <c r="B345" s="3"/>
      <c r="C345" s="1"/>
      <c r="D345" s="1"/>
      <c r="E345" s="1"/>
      <c r="F345" s="5"/>
      <c r="G345" s="21"/>
      <c r="H345" s="23"/>
      <c r="I345" s="25"/>
      <c r="K345" s="1"/>
      <c r="L345" s="1"/>
      <c r="M345" s="1"/>
      <c r="N345" s="1"/>
      <c r="O345" s="1"/>
      <c r="P345" s="1"/>
      <c r="Q345" s="1"/>
      <c r="R345" s="1"/>
      <c r="S345" s="1"/>
      <c r="T345" s="1"/>
      <c r="U345" s="1"/>
      <c r="V345" s="1"/>
      <c r="W345" s="1"/>
    </row>
    <row r="346" spans="1:23" s="9" customFormat="1" ht="15" customHeight="1">
      <c r="A346" s="2"/>
      <c r="B346" s="3"/>
      <c r="C346" s="1"/>
      <c r="D346" s="1"/>
      <c r="E346" s="1"/>
      <c r="F346" s="5"/>
      <c r="G346" s="21"/>
      <c r="H346" s="23"/>
      <c r="I346" s="25"/>
      <c r="K346" s="1"/>
      <c r="L346" s="1"/>
      <c r="M346" s="1"/>
      <c r="N346" s="1"/>
      <c r="O346" s="1"/>
      <c r="P346" s="1"/>
      <c r="Q346" s="1"/>
      <c r="R346" s="1"/>
      <c r="S346" s="1"/>
      <c r="T346" s="1"/>
      <c r="U346" s="1"/>
      <c r="V346" s="1"/>
      <c r="W346" s="1"/>
    </row>
    <row r="347" spans="1:23" s="9" customFormat="1" ht="15" customHeight="1">
      <c r="A347" s="2"/>
      <c r="B347" s="3"/>
      <c r="C347" s="1"/>
      <c r="D347" s="1"/>
      <c r="E347" s="1"/>
      <c r="F347" s="5"/>
      <c r="G347" s="21"/>
      <c r="H347" s="23"/>
      <c r="I347" s="25"/>
      <c r="K347" s="1"/>
      <c r="L347" s="1"/>
      <c r="M347" s="1"/>
      <c r="N347" s="1"/>
      <c r="O347" s="1"/>
      <c r="P347" s="1"/>
      <c r="Q347" s="1"/>
      <c r="R347" s="1"/>
      <c r="S347" s="1"/>
      <c r="T347" s="1"/>
      <c r="U347" s="1"/>
      <c r="V347" s="1"/>
      <c r="W347" s="1"/>
    </row>
    <row r="348" spans="1:23" s="9" customFormat="1" ht="15" customHeight="1">
      <c r="A348" s="2"/>
      <c r="B348" s="3"/>
      <c r="C348" s="1"/>
      <c r="D348" s="1"/>
      <c r="E348" s="1"/>
      <c r="F348" s="5"/>
      <c r="G348" s="21"/>
      <c r="H348" s="23"/>
      <c r="I348" s="25"/>
      <c r="K348" s="1"/>
      <c r="L348" s="1"/>
      <c r="M348" s="1"/>
      <c r="N348" s="1"/>
      <c r="O348" s="1"/>
      <c r="P348" s="1"/>
      <c r="Q348" s="1"/>
      <c r="R348" s="1"/>
      <c r="S348" s="1"/>
      <c r="T348" s="1"/>
      <c r="U348" s="1"/>
      <c r="V348" s="1"/>
      <c r="W348" s="1"/>
    </row>
    <row r="349" spans="1:23" s="9" customFormat="1" ht="15" customHeight="1">
      <c r="A349" s="2"/>
      <c r="B349" s="3"/>
      <c r="C349" s="1"/>
      <c r="D349" s="1"/>
      <c r="E349" s="1"/>
      <c r="F349" s="5"/>
      <c r="G349" s="21"/>
      <c r="H349" s="23"/>
      <c r="I349" s="25"/>
      <c r="K349" s="1"/>
      <c r="L349" s="1"/>
      <c r="M349" s="1"/>
      <c r="N349" s="1"/>
      <c r="O349" s="1"/>
      <c r="P349" s="1"/>
      <c r="Q349" s="1"/>
      <c r="R349" s="1"/>
      <c r="S349" s="1"/>
      <c r="T349" s="1"/>
      <c r="U349" s="1"/>
      <c r="V349" s="1"/>
      <c r="W349" s="1"/>
    </row>
    <row r="350" spans="1:23" s="9" customFormat="1" ht="15" customHeight="1">
      <c r="A350" s="2"/>
      <c r="B350" s="3"/>
      <c r="C350" s="1"/>
      <c r="D350" s="1"/>
      <c r="E350" s="1"/>
      <c r="F350" s="5"/>
      <c r="G350" s="21"/>
      <c r="H350" s="23"/>
      <c r="I350" s="25"/>
      <c r="K350" s="1"/>
      <c r="L350" s="1"/>
      <c r="M350" s="1"/>
      <c r="N350" s="1"/>
      <c r="O350" s="1"/>
      <c r="P350" s="1"/>
      <c r="Q350" s="1"/>
      <c r="R350" s="1"/>
      <c r="S350" s="1"/>
      <c r="T350" s="1"/>
      <c r="U350" s="1"/>
      <c r="V350" s="1"/>
      <c r="W350" s="1"/>
    </row>
    <row r="351" spans="1:23" s="9" customFormat="1" ht="15" customHeight="1">
      <c r="A351" s="2"/>
      <c r="B351" s="3"/>
      <c r="C351" s="1"/>
      <c r="D351" s="1"/>
      <c r="E351" s="1"/>
      <c r="F351" s="5"/>
      <c r="G351" s="21"/>
      <c r="H351" s="23"/>
      <c r="I351" s="25"/>
      <c r="K351" s="1"/>
      <c r="L351" s="1"/>
      <c r="M351" s="1"/>
      <c r="N351" s="1"/>
      <c r="O351" s="1"/>
      <c r="P351" s="1"/>
      <c r="Q351" s="1"/>
      <c r="R351" s="1"/>
      <c r="S351" s="1"/>
      <c r="T351" s="1"/>
      <c r="U351" s="1"/>
      <c r="V351" s="1"/>
      <c r="W351" s="1"/>
    </row>
    <row r="352" spans="1:23" s="9" customFormat="1" ht="15" customHeight="1">
      <c r="A352" s="2"/>
      <c r="B352" s="3"/>
      <c r="C352" s="1"/>
      <c r="D352" s="1"/>
      <c r="E352" s="1"/>
      <c r="F352" s="5"/>
      <c r="G352" s="21"/>
      <c r="H352" s="23"/>
      <c r="I352" s="25"/>
      <c r="K352" s="1"/>
      <c r="L352" s="1"/>
      <c r="M352" s="1"/>
      <c r="N352" s="1"/>
      <c r="O352" s="1"/>
      <c r="P352" s="1"/>
      <c r="Q352" s="1"/>
      <c r="R352" s="1"/>
      <c r="S352" s="1"/>
      <c r="T352" s="1"/>
      <c r="U352" s="1"/>
      <c r="V352" s="1"/>
      <c r="W352" s="1"/>
    </row>
    <row r="353" spans="1:23" s="9" customFormat="1" ht="15" customHeight="1">
      <c r="A353" s="2"/>
      <c r="B353" s="3"/>
      <c r="C353" s="1"/>
      <c r="D353" s="1"/>
      <c r="E353" s="1"/>
      <c r="F353" s="5"/>
      <c r="G353" s="21"/>
      <c r="H353" s="23"/>
      <c r="I353" s="25"/>
      <c r="K353" s="1"/>
      <c r="L353" s="1"/>
      <c r="M353" s="1"/>
      <c r="N353" s="1"/>
      <c r="O353" s="1"/>
      <c r="P353" s="1"/>
      <c r="Q353" s="1"/>
      <c r="R353" s="1"/>
      <c r="S353" s="1"/>
      <c r="T353" s="1"/>
      <c r="U353" s="1"/>
      <c r="V353" s="1"/>
      <c r="W353" s="1"/>
    </row>
    <row r="354" spans="1:23" s="9" customFormat="1" ht="15" customHeight="1">
      <c r="A354" s="2"/>
      <c r="B354" s="3"/>
      <c r="C354" s="1"/>
      <c r="D354" s="1"/>
      <c r="E354" s="1"/>
      <c r="F354" s="5"/>
      <c r="G354" s="21"/>
      <c r="H354" s="23"/>
      <c r="I354" s="25"/>
      <c r="K354" s="1"/>
      <c r="L354" s="1"/>
      <c r="M354" s="1"/>
      <c r="N354" s="1"/>
      <c r="O354" s="1"/>
      <c r="P354" s="1"/>
      <c r="Q354" s="1"/>
      <c r="R354" s="1"/>
      <c r="S354" s="1"/>
      <c r="T354" s="1"/>
      <c r="U354" s="1"/>
      <c r="V354" s="1"/>
      <c r="W354" s="1"/>
    </row>
    <row r="355" spans="1:23" s="9" customFormat="1" ht="15" customHeight="1">
      <c r="A355" s="2"/>
      <c r="B355" s="3"/>
      <c r="C355" s="1"/>
      <c r="D355" s="1"/>
      <c r="E355" s="1"/>
      <c r="F355" s="5"/>
      <c r="G355" s="21"/>
      <c r="H355" s="23"/>
      <c r="I355" s="25"/>
      <c r="K355" s="1"/>
      <c r="L355" s="1"/>
      <c r="M355" s="1"/>
      <c r="N355" s="1"/>
      <c r="O355" s="1"/>
      <c r="P355" s="1"/>
      <c r="Q355" s="1"/>
      <c r="R355" s="1"/>
      <c r="S355" s="1"/>
      <c r="T355" s="1"/>
      <c r="U355" s="1"/>
      <c r="V355" s="1"/>
      <c r="W355" s="1"/>
    </row>
    <row r="356" spans="1:23" s="9" customFormat="1" ht="15" customHeight="1">
      <c r="A356" s="2"/>
      <c r="B356" s="3"/>
      <c r="C356" s="1"/>
      <c r="D356" s="1"/>
      <c r="E356" s="1"/>
      <c r="F356" s="5"/>
      <c r="G356" s="21"/>
      <c r="H356" s="23"/>
      <c r="I356" s="25"/>
      <c r="K356" s="1"/>
      <c r="L356" s="1"/>
      <c r="M356" s="1"/>
      <c r="N356" s="1"/>
      <c r="O356" s="1"/>
      <c r="P356" s="1"/>
      <c r="Q356" s="1"/>
      <c r="R356" s="1"/>
      <c r="S356" s="1"/>
      <c r="T356" s="1"/>
      <c r="U356" s="1"/>
      <c r="V356" s="1"/>
      <c r="W356" s="1"/>
    </row>
    <row r="357" spans="1:23" s="9" customFormat="1" ht="15" customHeight="1">
      <c r="A357" s="2"/>
      <c r="B357" s="3"/>
      <c r="C357" s="1"/>
      <c r="D357" s="1"/>
      <c r="E357" s="1"/>
      <c r="F357" s="5"/>
      <c r="G357" s="21"/>
      <c r="H357" s="23"/>
      <c r="I357" s="25"/>
      <c r="K357" s="1"/>
      <c r="L357" s="1"/>
      <c r="M357" s="1"/>
      <c r="N357" s="1"/>
      <c r="O357" s="1"/>
      <c r="P357" s="1"/>
      <c r="Q357" s="1"/>
      <c r="R357" s="1"/>
      <c r="S357" s="1"/>
      <c r="T357" s="1"/>
      <c r="U357" s="1"/>
      <c r="V357" s="1"/>
      <c r="W357" s="1"/>
    </row>
    <row r="358" spans="1:23" s="9" customFormat="1" ht="15" customHeight="1">
      <c r="A358" s="2"/>
      <c r="B358" s="3"/>
      <c r="C358" s="1"/>
      <c r="D358" s="1"/>
      <c r="E358" s="1"/>
      <c r="F358" s="5"/>
      <c r="G358" s="21"/>
      <c r="H358" s="23"/>
      <c r="I358" s="25"/>
      <c r="K358" s="1"/>
      <c r="L358" s="1"/>
      <c r="M358" s="1"/>
      <c r="N358" s="1"/>
      <c r="O358" s="1"/>
      <c r="P358" s="1"/>
      <c r="Q358" s="1"/>
      <c r="R358" s="1"/>
      <c r="S358" s="1"/>
      <c r="T358" s="1"/>
      <c r="U358" s="1"/>
      <c r="V358" s="1"/>
      <c r="W358" s="1"/>
    </row>
    <row r="359" spans="1:23" s="9" customFormat="1" ht="15" customHeight="1">
      <c r="A359" s="2"/>
      <c r="B359" s="3"/>
      <c r="C359" s="1"/>
      <c r="D359" s="1"/>
      <c r="E359" s="1"/>
      <c r="F359" s="5"/>
      <c r="G359" s="21"/>
      <c r="H359" s="23"/>
      <c r="I359" s="25"/>
      <c r="K359" s="1"/>
      <c r="L359" s="1"/>
      <c r="M359" s="1"/>
      <c r="N359" s="1"/>
      <c r="O359" s="1"/>
      <c r="P359" s="1"/>
      <c r="Q359" s="1"/>
      <c r="R359" s="1"/>
      <c r="S359" s="1"/>
      <c r="T359" s="1"/>
      <c r="U359" s="1"/>
      <c r="V359" s="1"/>
      <c r="W359" s="1"/>
    </row>
    <row r="360" spans="1:23" s="9" customFormat="1" ht="15" customHeight="1">
      <c r="A360" s="2"/>
      <c r="B360" s="3"/>
      <c r="C360" s="1"/>
      <c r="D360" s="1"/>
      <c r="E360" s="1"/>
      <c r="F360" s="5"/>
      <c r="G360" s="21"/>
      <c r="H360" s="23"/>
      <c r="I360" s="25"/>
      <c r="K360" s="1"/>
      <c r="L360" s="1"/>
      <c r="M360" s="1"/>
      <c r="N360" s="1"/>
      <c r="O360" s="1"/>
      <c r="P360" s="1"/>
      <c r="Q360" s="1"/>
      <c r="R360" s="1"/>
      <c r="S360" s="1"/>
      <c r="T360" s="1"/>
      <c r="U360" s="1"/>
      <c r="V360" s="1"/>
      <c r="W360" s="1"/>
    </row>
    <row r="361" spans="1:23" s="9" customFormat="1" ht="15" customHeight="1">
      <c r="A361" s="2"/>
      <c r="B361" s="3"/>
      <c r="C361" s="1"/>
      <c r="D361" s="1"/>
      <c r="E361" s="1"/>
      <c r="F361" s="5"/>
      <c r="G361" s="21"/>
      <c r="H361" s="23"/>
      <c r="I361" s="25"/>
      <c r="K361" s="1"/>
      <c r="L361" s="1"/>
      <c r="M361" s="1"/>
      <c r="N361" s="1"/>
      <c r="O361" s="1"/>
      <c r="P361" s="1"/>
      <c r="Q361" s="1"/>
      <c r="R361" s="1"/>
      <c r="S361" s="1"/>
      <c r="T361" s="1"/>
      <c r="U361" s="1"/>
      <c r="V361" s="1"/>
      <c r="W361" s="1"/>
    </row>
    <row r="362" spans="1:23" s="9" customFormat="1" ht="15" customHeight="1">
      <c r="A362" s="2"/>
      <c r="B362" s="3"/>
      <c r="C362" s="1"/>
      <c r="D362" s="1"/>
      <c r="E362" s="1"/>
      <c r="F362" s="5"/>
      <c r="G362" s="21"/>
      <c r="H362" s="23"/>
      <c r="I362" s="25"/>
      <c r="K362" s="1"/>
      <c r="L362" s="1"/>
      <c r="M362" s="1"/>
      <c r="N362" s="1"/>
      <c r="O362" s="1"/>
      <c r="P362" s="1"/>
      <c r="Q362" s="1"/>
      <c r="R362" s="1"/>
      <c r="S362" s="1"/>
      <c r="T362" s="1"/>
      <c r="U362" s="1"/>
      <c r="V362" s="1"/>
      <c r="W362" s="1"/>
    </row>
    <row r="363" spans="1:23" s="9" customFormat="1" ht="15" customHeight="1">
      <c r="A363" s="2"/>
      <c r="B363" s="3"/>
      <c r="C363" s="1"/>
      <c r="D363" s="1"/>
      <c r="E363" s="1"/>
      <c r="F363" s="5"/>
      <c r="G363" s="21"/>
      <c r="H363" s="23"/>
      <c r="I363" s="25"/>
      <c r="K363" s="1"/>
      <c r="L363" s="1"/>
      <c r="M363" s="1"/>
      <c r="N363" s="1"/>
      <c r="O363" s="1"/>
      <c r="P363" s="1"/>
      <c r="Q363" s="1"/>
      <c r="R363" s="1"/>
      <c r="S363" s="1"/>
      <c r="T363" s="1"/>
      <c r="U363" s="1"/>
      <c r="V363" s="1"/>
      <c r="W363" s="1"/>
    </row>
    <row r="364" spans="1:23" s="9" customFormat="1" ht="15" customHeight="1">
      <c r="A364" s="2"/>
      <c r="B364" s="3"/>
      <c r="C364" s="1"/>
      <c r="D364" s="1"/>
      <c r="E364" s="1"/>
      <c r="F364" s="5"/>
      <c r="G364" s="21"/>
      <c r="H364" s="23"/>
      <c r="I364" s="25"/>
      <c r="K364" s="1"/>
      <c r="L364" s="1"/>
      <c r="M364" s="1"/>
      <c r="N364" s="1"/>
      <c r="O364" s="1"/>
      <c r="P364" s="1"/>
      <c r="Q364" s="1"/>
      <c r="R364" s="1"/>
      <c r="S364" s="1"/>
      <c r="T364" s="1"/>
      <c r="U364" s="1"/>
      <c r="V364" s="1"/>
      <c r="W364" s="1"/>
    </row>
    <row r="365" spans="1:23" s="9" customFormat="1" ht="15" customHeight="1">
      <c r="A365" s="2"/>
      <c r="B365" s="3"/>
      <c r="C365" s="1"/>
      <c r="D365" s="1"/>
      <c r="E365" s="1"/>
      <c r="F365" s="5"/>
      <c r="G365" s="21"/>
      <c r="H365" s="23"/>
      <c r="I365" s="25"/>
      <c r="K365" s="1"/>
      <c r="L365" s="1"/>
      <c r="M365" s="1"/>
      <c r="N365" s="1"/>
      <c r="O365" s="1"/>
      <c r="P365" s="1"/>
      <c r="Q365" s="1"/>
      <c r="R365" s="1"/>
      <c r="S365" s="1"/>
      <c r="T365" s="1"/>
      <c r="U365" s="1"/>
      <c r="V365" s="1"/>
      <c r="W365" s="1"/>
    </row>
    <row r="366" spans="1:23" s="9" customFormat="1" ht="15" customHeight="1">
      <c r="A366" s="2"/>
      <c r="B366" s="3"/>
      <c r="C366" s="1"/>
      <c r="D366" s="1"/>
      <c r="E366" s="1"/>
      <c r="F366" s="5"/>
      <c r="G366" s="21"/>
      <c r="H366" s="23"/>
      <c r="I366" s="25"/>
      <c r="K366" s="1"/>
      <c r="L366" s="1"/>
      <c r="M366" s="1"/>
      <c r="N366" s="1"/>
      <c r="O366" s="1"/>
      <c r="P366" s="1"/>
      <c r="Q366" s="1"/>
      <c r="R366" s="1"/>
      <c r="S366" s="1"/>
      <c r="T366" s="1"/>
      <c r="U366" s="1"/>
      <c r="V366" s="1"/>
      <c r="W366" s="1"/>
    </row>
    <row r="367" spans="1:23" s="9" customFormat="1" ht="15" customHeight="1">
      <c r="A367" s="2"/>
      <c r="B367" s="3"/>
      <c r="C367" s="1"/>
      <c r="D367" s="1"/>
      <c r="E367" s="1"/>
      <c r="F367" s="5"/>
      <c r="G367" s="21"/>
      <c r="H367" s="23"/>
      <c r="I367" s="25"/>
      <c r="K367" s="1"/>
      <c r="L367" s="1"/>
      <c r="M367" s="1"/>
      <c r="N367" s="1"/>
      <c r="O367" s="1"/>
      <c r="P367" s="1"/>
      <c r="Q367" s="1"/>
      <c r="R367" s="1"/>
      <c r="S367" s="1"/>
      <c r="T367" s="1"/>
      <c r="U367" s="1"/>
      <c r="V367" s="1"/>
      <c r="W367" s="1"/>
    </row>
    <row r="368" spans="1:23" s="9" customFormat="1" ht="15" customHeight="1">
      <c r="A368" s="2"/>
      <c r="B368" s="3"/>
      <c r="C368" s="1"/>
      <c r="D368" s="1"/>
      <c r="E368" s="1"/>
      <c r="F368" s="5"/>
      <c r="G368" s="21"/>
      <c r="H368" s="23"/>
      <c r="I368" s="25"/>
      <c r="K368" s="1"/>
      <c r="L368" s="1"/>
      <c r="M368" s="1"/>
      <c r="N368" s="1"/>
      <c r="O368" s="1"/>
      <c r="P368" s="1"/>
      <c r="Q368" s="1"/>
      <c r="R368" s="1"/>
      <c r="S368" s="1"/>
      <c r="T368" s="1"/>
      <c r="U368" s="1"/>
      <c r="V368" s="1"/>
      <c r="W368" s="1"/>
    </row>
    <row r="369" spans="1:23" s="9" customFormat="1" ht="15" customHeight="1">
      <c r="A369" s="2"/>
      <c r="B369" s="3"/>
      <c r="C369" s="1"/>
      <c r="D369" s="1"/>
      <c r="E369" s="1"/>
      <c r="F369" s="5"/>
      <c r="G369" s="21"/>
      <c r="H369" s="23"/>
      <c r="I369" s="25"/>
      <c r="K369" s="1"/>
      <c r="L369" s="1"/>
      <c r="M369" s="1"/>
      <c r="N369" s="1"/>
      <c r="O369" s="1"/>
      <c r="P369" s="1"/>
      <c r="Q369" s="1"/>
      <c r="R369" s="1"/>
      <c r="S369" s="1"/>
      <c r="T369" s="1"/>
      <c r="U369" s="1"/>
      <c r="V369" s="1"/>
      <c r="W369" s="1"/>
    </row>
    <row r="370" spans="1:23" s="9" customFormat="1" ht="15" customHeight="1">
      <c r="A370" s="2"/>
      <c r="B370" s="3"/>
      <c r="C370" s="1"/>
      <c r="D370" s="1"/>
      <c r="E370" s="1"/>
      <c r="F370" s="5"/>
      <c r="G370" s="21"/>
      <c r="H370" s="23"/>
      <c r="I370" s="25"/>
      <c r="K370" s="1"/>
      <c r="L370" s="1"/>
      <c r="M370" s="1"/>
      <c r="N370" s="1"/>
      <c r="O370" s="1"/>
      <c r="P370" s="1"/>
      <c r="Q370" s="1"/>
      <c r="R370" s="1"/>
      <c r="S370" s="1"/>
      <c r="T370" s="1"/>
      <c r="U370" s="1"/>
      <c r="V370" s="1"/>
      <c r="W370" s="1"/>
    </row>
    <row r="371" spans="1:23" s="9" customFormat="1" ht="15" customHeight="1">
      <c r="A371" s="2"/>
      <c r="B371" s="3"/>
      <c r="C371" s="1"/>
      <c r="D371" s="1"/>
      <c r="E371" s="1"/>
      <c r="F371" s="5"/>
      <c r="G371" s="21"/>
      <c r="H371" s="23"/>
      <c r="I371" s="25"/>
      <c r="K371" s="1"/>
      <c r="L371" s="1"/>
      <c r="M371" s="1"/>
      <c r="N371" s="1"/>
      <c r="O371" s="1"/>
      <c r="P371" s="1"/>
      <c r="Q371" s="1"/>
      <c r="R371" s="1"/>
      <c r="S371" s="1"/>
      <c r="T371" s="1"/>
      <c r="U371" s="1"/>
      <c r="V371" s="1"/>
      <c r="W371" s="1"/>
    </row>
    <row r="372" spans="1:23" s="9" customFormat="1" ht="15" customHeight="1">
      <c r="A372" s="2"/>
      <c r="B372" s="3"/>
      <c r="C372" s="1"/>
      <c r="D372" s="1"/>
      <c r="E372" s="1"/>
      <c r="F372" s="5"/>
      <c r="G372" s="21"/>
      <c r="H372" s="23"/>
      <c r="I372" s="25"/>
      <c r="K372" s="1"/>
      <c r="L372" s="1"/>
      <c r="M372" s="1"/>
      <c r="N372" s="1"/>
      <c r="O372" s="1"/>
      <c r="P372" s="1"/>
      <c r="Q372" s="1"/>
      <c r="R372" s="1"/>
      <c r="S372" s="1"/>
      <c r="T372" s="1"/>
      <c r="U372" s="1"/>
      <c r="V372" s="1"/>
      <c r="W372" s="1"/>
    </row>
    <row r="373" spans="1:23" s="9" customFormat="1" ht="15" customHeight="1">
      <c r="A373" s="2"/>
      <c r="B373" s="3"/>
      <c r="C373" s="1"/>
      <c r="D373" s="1"/>
      <c r="E373" s="1"/>
      <c r="F373" s="5"/>
      <c r="G373" s="21"/>
      <c r="H373" s="23"/>
      <c r="I373" s="25"/>
      <c r="K373" s="1"/>
      <c r="L373" s="1"/>
      <c r="M373" s="1"/>
      <c r="N373" s="1"/>
      <c r="O373" s="1"/>
      <c r="P373" s="1"/>
      <c r="Q373" s="1"/>
      <c r="R373" s="1"/>
      <c r="S373" s="1"/>
      <c r="T373" s="1"/>
      <c r="U373" s="1"/>
      <c r="V373" s="1"/>
      <c r="W373" s="1"/>
    </row>
    <row r="374" spans="1:23" s="9" customFormat="1" ht="15" customHeight="1">
      <c r="A374" s="2"/>
      <c r="B374" s="3"/>
      <c r="C374" s="1"/>
      <c r="D374" s="1"/>
      <c r="E374" s="1"/>
      <c r="F374" s="5"/>
      <c r="G374" s="21"/>
      <c r="H374" s="23"/>
      <c r="I374" s="25"/>
      <c r="K374" s="1"/>
      <c r="L374" s="1"/>
      <c r="M374" s="1"/>
      <c r="N374" s="1"/>
      <c r="O374" s="1"/>
      <c r="P374" s="1"/>
      <c r="Q374" s="1"/>
      <c r="R374" s="1"/>
      <c r="S374" s="1"/>
      <c r="T374" s="1"/>
      <c r="U374" s="1"/>
      <c r="V374" s="1"/>
      <c r="W374" s="1"/>
    </row>
    <row r="375" spans="1:23" s="9" customFormat="1" ht="15" customHeight="1">
      <c r="A375" s="2"/>
      <c r="B375" s="3"/>
      <c r="C375" s="1"/>
      <c r="D375" s="1"/>
      <c r="E375" s="1"/>
      <c r="F375" s="5"/>
      <c r="G375" s="21"/>
      <c r="H375" s="23"/>
      <c r="I375" s="25"/>
      <c r="K375" s="1"/>
      <c r="L375" s="1"/>
      <c r="M375" s="1"/>
      <c r="N375" s="1"/>
      <c r="O375" s="1"/>
      <c r="P375" s="1"/>
      <c r="Q375" s="1"/>
      <c r="R375" s="1"/>
      <c r="S375" s="1"/>
      <c r="T375" s="1"/>
      <c r="U375" s="1"/>
      <c r="V375" s="1"/>
      <c r="W375" s="1"/>
    </row>
    <row r="376" spans="1:23" s="9" customFormat="1" ht="15" customHeight="1">
      <c r="A376" s="2"/>
      <c r="B376" s="3"/>
      <c r="C376" s="1"/>
      <c r="D376" s="1"/>
      <c r="E376" s="1"/>
      <c r="F376" s="5"/>
      <c r="G376" s="21"/>
      <c r="H376" s="23"/>
      <c r="I376" s="25"/>
      <c r="K376" s="1"/>
      <c r="L376" s="1"/>
      <c r="M376" s="1"/>
      <c r="N376" s="1"/>
      <c r="O376" s="1"/>
      <c r="P376" s="1"/>
      <c r="Q376" s="1"/>
      <c r="R376" s="1"/>
      <c r="S376" s="1"/>
      <c r="T376" s="1"/>
      <c r="U376" s="1"/>
      <c r="V376" s="1"/>
      <c r="W376" s="1"/>
    </row>
    <row r="377" spans="1:23" s="9" customFormat="1" ht="15" customHeight="1">
      <c r="A377" s="2"/>
      <c r="B377" s="3"/>
      <c r="C377" s="1"/>
      <c r="D377" s="1"/>
      <c r="E377" s="1"/>
      <c r="F377" s="5"/>
      <c r="G377" s="21"/>
      <c r="H377" s="23"/>
      <c r="I377" s="25"/>
      <c r="K377" s="1"/>
      <c r="L377" s="1"/>
      <c r="M377" s="1"/>
      <c r="N377" s="1"/>
      <c r="O377" s="1"/>
      <c r="P377" s="1"/>
      <c r="Q377" s="1"/>
      <c r="R377" s="1"/>
      <c r="S377" s="1"/>
      <c r="T377" s="1"/>
      <c r="U377" s="1"/>
      <c r="V377" s="1"/>
      <c r="W377" s="1"/>
    </row>
    <row r="378" spans="1:23" s="9" customFormat="1" ht="15" customHeight="1">
      <c r="A378" s="2"/>
      <c r="B378" s="3"/>
      <c r="C378" s="1"/>
      <c r="D378" s="1"/>
      <c r="E378" s="1"/>
      <c r="F378" s="5"/>
      <c r="G378" s="21"/>
      <c r="H378" s="23"/>
      <c r="I378" s="25"/>
      <c r="K378" s="1"/>
      <c r="L378" s="1"/>
      <c r="M378" s="1"/>
      <c r="N378" s="1"/>
      <c r="O378" s="1"/>
      <c r="P378" s="1"/>
      <c r="Q378" s="1"/>
      <c r="R378" s="1"/>
      <c r="S378" s="1"/>
      <c r="T378" s="1"/>
      <c r="U378" s="1"/>
      <c r="V378" s="1"/>
      <c r="W378" s="1"/>
    </row>
    <row r="379" spans="1:23" s="9" customFormat="1" ht="15" customHeight="1">
      <c r="A379" s="2"/>
      <c r="B379" s="3"/>
      <c r="C379" s="1"/>
      <c r="D379" s="1"/>
      <c r="E379" s="1"/>
      <c r="F379" s="5"/>
      <c r="G379" s="21"/>
      <c r="H379" s="23"/>
      <c r="I379" s="25"/>
      <c r="K379" s="1"/>
      <c r="L379" s="1"/>
      <c r="M379" s="1"/>
      <c r="N379" s="1"/>
      <c r="O379" s="1"/>
      <c r="P379" s="1"/>
      <c r="Q379" s="1"/>
      <c r="R379" s="1"/>
      <c r="S379" s="1"/>
      <c r="T379" s="1"/>
      <c r="U379" s="1"/>
      <c r="V379" s="1"/>
      <c r="W379" s="1"/>
    </row>
    <row r="380" spans="1:23" s="9" customFormat="1" ht="15" customHeight="1">
      <c r="A380" s="2"/>
      <c r="B380" s="3"/>
      <c r="C380" s="1"/>
      <c r="D380" s="1"/>
      <c r="E380" s="1"/>
      <c r="F380" s="5"/>
      <c r="G380" s="21"/>
      <c r="H380" s="23"/>
      <c r="I380" s="25"/>
      <c r="K380" s="1"/>
      <c r="L380" s="1"/>
      <c r="M380" s="1"/>
      <c r="N380" s="1"/>
      <c r="O380" s="1"/>
      <c r="P380" s="1"/>
      <c r="Q380" s="1"/>
      <c r="R380" s="1"/>
      <c r="S380" s="1"/>
      <c r="T380" s="1"/>
      <c r="U380" s="1"/>
      <c r="V380" s="1"/>
      <c r="W380" s="1"/>
    </row>
    <row r="381" spans="1:23" s="9" customFormat="1" ht="15" customHeight="1">
      <c r="A381" s="2"/>
      <c r="B381" s="3"/>
      <c r="C381" s="1"/>
      <c r="D381" s="1"/>
      <c r="E381" s="1"/>
      <c r="F381" s="5"/>
      <c r="G381" s="21"/>
      <c r="H381" s="23"/>
      <c r="I381" s="25"/>
      <c r="K381" s="1"/>
      <c r="L381" s="1"/>
      <c r="M381" s="1"/>
      <c r="N381" s="1"/>
      <c r="O381" s="1"/>
      <c r="P381" s="1"/>
      <c r="Q381" s="1"/>
      <c r="R381" s="1"/>
      <c r="S381" s="1"/>
      <c r="T381" s="1"/>
      <c r="U381" s="1"/>
      <c r="V381" s="1"/>
      <c r="W381" s="1"/>
    </row>
    <row r="382" spans="1:23" s="9" customFormat="1" ht="15" customHeight="1">
      <c r="A382" s="2"/>
      <c r="B382" s="3"/>
      <c r="C382" s="1"/>
      <c r="D382" s="1"/>
      <c r="E382" s="1"/>
      <c r="F382" s="5"/>
      <c r="G382" s="21"/>
      <c r="H382" s="23"/>
      <c r="I382" s="25"/>
      <c r="K382" s="1"/>
      <c r="L382" s="1"/>
      <c r="M382" s="1"/>
      <c r="N382" s="1"/>
      <c r="O382" s="1"/>
      <c r="P382" s="1"/>
      <c r="Q382" s="1"/>
      <c r="R382" s="1"/>
      <c r="S382" s="1"/>
      <c r="T382" s="1"/>
      <c r="U382" s="1"/>
      <c r="V382" s="1"/>
      <c r="W382" s="1"/>
    </row>
    <row r="383" spans="1:23" s="9" customFormat="1" ht="15" customHeight="1">
      <c r="A383" s="2"/>
      <c r="B383" s="3"/>
      <c r="C383" s="1"/>
      <c r="D383" s="1"/>
      <c r="E383" s="1"/>
      <c r="F383" s="5"/>
      <c r="G383" s="21"/>
      <c r="H383" s="23"/>
      <c r="I383" s="25"/>
      <c r="K383" s="1"/>
      <c r="L383" s="1"/>
      <c r="M383" s="1"/>
      <c r="N383" s="1"/>
      <c r="O383" s="1"/>
      <c r="P383" s="1"/>
      <c r="Q383" s="1"/>
      <c r="R383" s="1"/>
      <c r="S383" s="1"/>
      <c r="T383" s="1"/>
      <c r="U383" s="1"/>
      <c r="V383" s="1"/>
      <c r="W383" s="1"/>
    </row>
    <row r="384" spans="1:23" s="9" customFormat="1" ht="15" customHeight="1">
      <c r="A384" s="2"/>
      <c r="B384" s="3"/>
      <c r="C384" s="1"/>
      <c r="D384" s="1"/>
      <c r="E384" s="1"/>
      <c r="F384" s="5"/>
      <c r="G384" s="21"/>
      <c r="H384" s="23"/>
      <c r="I384" s="25"/>
      <c r="K384" s="1"/>
      <c r="L384" s="1"/>
      <c r="M384" s="1"/>
      <c r="N384" s="1"/>
      <c r="O384" s="1"/>
      <c r="P384" s="1"/>
      <c r="Q384" s="1"/>
      <c r="R384" s="1"/>
      <c r="S384" s="1"/>
      <c r="T384" s="1"/>
      <c r="U384" s="1"/>
      <c r="V384" s="1"/>
      <c r="W384" s="1"/>
    </row>
    <row r="385" spans="1:23" s="9" customFormat="1" ht="15" customHeight="1">
      <c r="A385" s="2"/>
      <c r="B385" s="3"/>
      <c r="C385" s="1"/>
      <c r="D385" s="1"/>
      <c r="E385" s="1"/>
      <c r="F385" s="5"/>
      <c r="G385" s="21"/>
      <c r="H385" s="23"/>
      <c r="I385" s="25"/>
      <c r="K385" s="1"/>
      <c r="L385" s="1"/>
      <c r="M385" s="1"/>
      <c r="N385" s="1"/>
      <c r="O385" s="1"/>
      <c r="P385" s="1"/>
      <c r="Q385" s="1"/>
      <c r="R385" s="1"/>
      <c r="S385" s="1"/>
      <c r="T385" s="1"/>
      <c r="U385" s="1"/>
      <c r="V385" s="1"/>
      <c r="W385" s="1"/>
    </row>
    <row r="386" spans="1:23" s="9" customFormat="1" ht="15" customHeight="1">
      <c r="A386" s="2"/>
      <c r="B386" s="3"/>
      <c r="C386" s="1"/>
      <c r="D386" s="1"/>
      <c r="E386" s="1"/>
      <c r="F386" s="5"/>
      <c r="G386" s="21"/>
      <c r="H386" s="23"/>
      <c r="I386" s="25"/>
      <c r="K386" s="1"/>
      <c r="L386" s="1"/>
      <c r="M386" s="1"/>
      <c r="N386" s="1"/>
      <c r="O386" s="1"/>
      <c r="P386" s="1"/>
      <c r="Q386" s="1"/>
      <c r="R386" s="1"/>
      <c r="S386" s="1"/>
      <c r="T386" s="1"/>
      <c r="U386" s="1"/>
      <c r="V386" s="1"/>
      <c r="W386" s="1"/>
    </row>
    <row r="387" spans="1:23" s="9" customFormat="1" ht="15" customHeight="1">
      <c r="A387" s="2"/>
      <c r="B387" s="3"/>
      <c r="C387" s="1"/>
      <c r="D387" s="1"/>
      <c r="E387" s="1"/>
      <c r="F387" s="5"/>
      <c r="G387" s="21"/>
      <c r="H387" s="23"/>
      <c r="I387" s="25"/>
      <c r="K387" s="1"/>
      <c r="L387" s="1"/>
      <c r="M387" s="1"/>
      <c r="N387" s="1"/>
      <c r="O387" s="1"/>
      <c r="P387" s="1"/>
      <c r="Q387" s="1"/>
      <c r="R387" s="1"/>
      <c r="S387" s="1"/>
      <c r="T387" s="1"/>
      <c r="U387" s="1"/>
      <c r="V387" s="1"/>
      <c r="W387" s="1"/>
    </row>
    <row r="388" spans="1:23" s="9" customFormat="1" ht="15" customHeight="1">
      <c r="A388" s="2"/>
      <c r="B388" s="3"/>
      <c r="C388" s="1"/>
      <c r="D388" s="1"/>
      <c r="E388" s="1"/>
      <c r="F388" s="5"/>
      <c r="G388" s="21"/>
      <c r="H388" s="23"/>
      <c r="I388" s="25"/>
      <c r="K388" s="1"/>
      <c r="L388" s="1"/>
      <c r="M388" s="1"/>
      <c r="N388" s="1"/>
      <c r="O388" s="1"/>
      <c r="P388" s="1"/>
      <c r="Q388" s="1"/>
      <c r="R388" s="1"/>
      <c r="S388" s="1"/>
      <c r="T388" s="1"/>
      <c r="U388" s="1"/>
      <c r="V388" s="1"/>
      <c r="W388" s="1"/>
    </row>
    <row r="389" spans="1:23" s="9" customFormat="1" ht="15" customHeight="1">
      <c r="A389" s="2"/>
      <c r="B389" s="3"/>
      <c r="C389" s="1"/>
      <c r="D389" s="1"/>
      <c r="E389" s="1"/>
      <c r="F389" s="5"/>
      <c r="G389" s="21"/>
      <c r="H389" s="23"/>
      <c r="I389" s="25"/>
      <c r="K389" s="1"/>
      <c r="L389" s="1"/>
      <c r="M389" s="1"/>
      <c r="N389" s="1"/>
      <c r="O389" s="1"/>
      <c r="P389" s="1"/>
      <c r="Q389" s="1"/>
      <c r="R389" s="1"/>
      <c r="S389" s="1"/>
      <c r="T389" s="1"/>
      <c r="U389" s="1"/>
      <c r="V389" s="1"/>
      <c r="W389" s="1"/>
    </row>
    <row r="390" spans="1:23" s="9" customFormat="1" ht="15" customHeight="1">
      <c r="A390" s="2"/>
      <c r="B390" s="3"/>
      <c r="C390" s="1"/>
      <c r="D390" s="1"/>
      <c r="E390" s="1"/>
      <c r="F390" s="5"/>
      <c r="G390" s="21"/>
      <c r="H390" s="23"/>
      <c r="I390" s="25"/>
      <c r="K390" s="1"/>
      <c r="L390" s="1"/>
      <c r="M390" s="1"/>
      <c r="N390" s="1"/>
      <c r="O390" s="1"/>
      <c r="P390" s="1"/>
      <c r="Q390" s="1"/>
      <c r="R390" s="1"/>
      <c r="S390" s="1"/>
      <c r="T390" s="1"/>
      <c r="U390" s="1"/>
      <c r="V390" s="1"/>
      <c r="W390" s="1"/>
    </row>
    <row r="391" spans="1:23" s="9" customFormat="1" ht="15" customHeight="1">
      <c r="A391" s="2"/>
      <c r="B391" s="3"/>
      <c r="C391" s="1"/>
      <c r="D391" s="1"/>
      <c r="E391" s="1"/>
      <c r="F391" s="5"/>
      <c r="G391" s="21"/>
      <c r="H391" s="23"/>
      <c r="I391" s="25"/>
      <c r="K391" s="1"/>
      <c r="L391" s="1"/>
      <c r="M391" s="1"/>
      <c r="N391" s="1"/>
      <c r="O391" s="1"/>
      <c r="P391" s="1"/>
      <c r="Q391" s="1"/>
      <c r="R391" s="1"/>
      <c r="S391" s="1"/>
      <c r="T391" s="1"/>
      <c r="U391" s="1"/>
      <c r="V391" s="1"/>
      <c r="W391" s="1"/>
    </row>
    <row r="392" spans="1:23" s="9" customFormat="1" ht="15" customHeight="1">
      <c r="A392" s="2"/>
      <c r="B392" s="3"/>
      <c r="C392" s="1"/>
      <c r="D392" s="1"/>
      <c r="E392" s="1"/>
      <c r="F392" s="5"/>
      <c r="G392" s="21"/>
      <c r="H392" s="23"/>
      <c r="I392" s="25"/>
      <c r="K392" s="1"/>
      <c r="L392" s="1"/>
      <c r="M392" s="1"/>
      <c r="N392" s="1"/>
      <c r="O392" s="1"/>
      <c r="P392" s="1"/>
      <c r="Q392" s="1"/>
      <c r="R392" s="1"/>
      <c r="S392" s="1"/>
      <c r="T392" s="1"/>
      <c r="U392" s="1"/>
      <c r="V392" s="1"/>
      <c r="W392" s="1"/>
    </row>
    <row r="393" spans="1:23" s="9" customFormat="1" ht="15" customHeight="1">
      <c r="A393" s="2"/>
      <c r="B393" s="3"/>
      <c r="C393" s="1"/>
      <c r="D393" s="1"/>
      <c r="E393" s="1"/>
      <c r="F393" s="5"/>
      <c r="G393" s="21"/>
      <c r="H393" s="23"/>
      <c r="I393" s="25"/>
      <c r="K393" s="1"/>
      <c r="L393" s="1"/>
      <c r="M393" s="1"/>
      <c r="N393" s="1"/>
      <c r="O393" s="1"/>
      <c r="P393" s="1"/>
      <c r="Q393" s="1"/>
      <c r="R393" s="1"/>
      <c r="S393" s="1"/>
      <c r="T393" s="1"/>
      <c r="U393" s="1"/>
      <c r="V393" s="1"/>
      <c r="W393" s="1"/>
    </row>
    <row r="394" spans="1:23" s="9" customFormat="1" ht="15" customHeight="1">
      <c r="A394" s="2"/>
      <c r="B394" s="3"/>
      <c r="C394" s="1"/>
      <c r="D394" s="1"/>
      <c r="E394" s="1"/>
      <c r="F394" s="5"/>
      <c r="G394" s="21"/>
      <c r="H394" s="23"/>
      <c r="I394" s="25"/>
      <c r="K394" s="1"/>
      <c r="L394" s="1"/>
      <c r="M394" s="1"/>
      <c r="N394" s="1"/>
      <c r="O394" s="1"/>
      <c r="P394" s="1"/>
      <c r="Q394" s="1"/>
      <c r="R394" s="1"/>
      <c r="S394" s="1"/>
      <c r="T394" s="1"/>
      <c r="U394" s="1"/>
      <c r="V394" s="1"/>
      <c r="W394" s="1"/>
    </row>
    <row r="395" spans="1:23" s="9" customFormat="1" ht="15" customHeight="1">
      <c r="A395" s="2"/>
      <c r="B395" s="3"/>
      <c r="C395" s="1"/>
      <c r="D395" s="1"/>
      <c r="E395" s="1"/>
      <c r="F395" s="5"/>
      <c r="G395" s="21"/>
      <c r="H395" s="23"/>
      <c r="I395" s="25"/>
      <c r="K395" s="1"/>
      <c r="L395" s="1"/>
      <c r="M395" s="1"/>
      <c r="N395" s="1"/>
      <c r="O395" s="1"/>
      <c r="P395" s="1"/>
      <c r="Q395" s="1"/>
      <c r="R395" s="1"/>
      <c r="S395" s="1"/>
      <c r="T395" s="1"/>
      <c r="U395" s="1"/>
      <c r="V395" s="1"/>
      <c r="W395" s="1"/>
    </row>
    <row r="396" spans="1:23" s="9" customFormat="1" ht="15" customHeight="1">
      <c r="A396" s="2"/>
      <c r="B396" s="3"/>
      <c r="C396" s="1"/>
      <c r="D396" s="1"/>
      <c r="E396" s="1"/>
      <c r="F396" s="5"/>
      <c r="G396" s="21"/>
      <c r="H396" s="23"/>
      <c r="I396" s="25"/>
      <c r="K396" s="1"/>
      <c r="L396" s="1"/>
      <c r="M396" s="1"/>
      <c r="N396" s="1"/>
      <c r="O396" s="1"/>
      <c r="P396" s="1"/>
      <c r="Q396" s="1"/>
      <c r="R396" s="1"/>
      <c r="S396" s="1"/>
      <c r="T396" s="1"/>
      <c r="U396" s="1"/>
      <c r="V396" s="1"/>
      <c r="W396" s="1"/>
    </row>
    <row r="397" spans="1:23" s="9" customFormat="1" ht="15" customHeight="1">
      <c r="A397" s="2"/>
      <c r="B397" s="3"/>
      <c r="C397" s="1"/>
      <c r="D397" s="1"/>
      <c r="E397" s="1"/>
      <c r="F397" s="5"/>
      <c r="G397" s="21"/>
      <c r="H397" s="23"/>
      <c r="I397" s="25"/>
      <c r="K397" s="1"/>
      <c r="L397" s="1"/>
      <c r="M397" s="1"/>
      <c r="N397" s="1"/>
      <c r="O397" s="1"/>
      <c r="P397" s="1"/>
      <c r="Q397" s="1"/>
      <c r="R397" s="1"/>
      <c r="S397" s="1"/>
      <c r="T397" s="1"/>
      <c r="U397" s="1"/>
      <c r="V397" s="1"/>
      <c r="W397" s="1"/>
    </row>
    <row r="398" spans="1:23" s="9" customFormat="1" ht="15" customHeight="1">
      <c r="A398" s="2"/>
      <c r="B398" s="3"/>
      <c r="C398" s="1"/>
      <c r="D398" s="1"/>
      <c r="E398" s="1"/>
      <c r="F398" s="5"/>
      <c r="G398" s="21"/>
      <c r="H398" s="23"/>
      <c r="I398" s="25"/>
      <c r="K398" s="1"/>
      <c r="L398" s="1"/>
      <c r="M398" s="1"/>
      <c r="N398" s="1"/>
      <c r="O398" s="1"/>
      <c r="P398" s="1"/>
      <c r="Q398" s="1"/>
      <c r="R398" s="1"/>
      <c r="S398" s="1"/>
      <c r="T398" s="1"/>
      <c r="U398" s="1"/>
      <c r="V398" s="1"/>
      <c r="W398" s="1"/>
    </row>
    <row r="399" spans="1:23" s="9" customFormat="1" ht="15" customHeight="1">
      <c r="A399" s="2"/>
      <c r="B399" s="3"/>
      <c r="C399" s="1"/>
      <c r="D399" s="1"/>
      <c r="E399" s="1"/>
      <c r="F399" s="5"/>
      <c r="G399" s="21"/>
      <c r="H399" s="23"/>
      <c r="I399" s="25"/>
      <c r="K399" s="1"/>
      <c r="L399" s="1"/>
      <c r="M399" s="1"/>
      <c r="N399" s="1"/>
      <c r="O399" s="1"/>
      <c r="P399" s="1"/>
      <c r="Q399" s="1"/>
      <c r="R399" s="1"/>
      <c r="S399" s="1"/>
      <c r="T399" s="1"/>
      <c r="U399" s="1"/>
      <c r="V399" s="1"/>
      <c r="W399" s="1"/>
    </row>
    <row r="400" spans="1:23" s="9" customFormat="1" ht="15" customHeight="1">
      <c r="A400" s="2"/>
      <c r="B400" s="3"/>
      <c r="C400" s="1"/>
      <c r="D400" s="1"/>
      <c r="E400" s="1"/>
      <c r="F400" s="5"/>
      <c r="G400" s="21"/>
      <c r="H400" s="23"/>
      <c r="I400" s="25"/>
      <c r="K400" s="1"/>
      <c r="L400" s="1"/>
      <c r="M400" s="1"/>
      <c r="N400" s="1"/>
      <c r="O400" s="1"/>
      <c r="P400" s="1"/>
      <c r="Q400" s="1"/>
      <c r="R400" s="1"/>
      <c r="S400" s="1"/>
      <c r="T400" s="1"/>
      <c r="U400" s="1"/>
      <c r="V400" s="1"/>
      <c r="W400" s="1"/>
    </row>
    <row r="401" spans="1:23" s="9" customFormat="1" ht="15" customHeight="1">
      <c r="A401" s="2"/>
      <c r="B401" s="3"/>
      <c r="C401" s="1"/>
      <c r="D401" s="1"/>
      <c r="E401" s="1"/>
      <c r="F401" s="5"/>
      <c r="G401" s="21"/>
      <c r="H401" s="23"/>
      <c r="I401" s="25"/>
      <c r="K401" s="1"/>
      <c r="L401" s="1"/>
      <c r="M401" s="1"/>
      <c r="N401" s="1"/>
      <c r="O401" s="1"/>
      <c r="P401" s="1"/>
      <c r="Q401" s="1"/>
      <c r="R401" s="1"/>
      <c r="S401" s="1"/>
      <c r="T401" s="1"/>
      <c r="U401" s="1"/>
      <c r="V401" s="1"/>
      <c r="W401" s="1"/>
    </row>
    <row r="402" spans="1:23" s="9" customFormat="1" ht="15" customHeight="1">
      <c r="A402" s="2"/>
      <c r="B402" s="3"/>
      <c r="C402" s="1"/>
      <c r="D402" s="1"/>
      <c r="E402" s="1"/>
      <c r="F402" s="5"/>
      <c r="G402" s="21"/>
      <c r="H402" s="23"/>
      <c r="I402" s="25"/>
      <c r="K402" s="1"/>
      <c r="L402" s="1"/>
      <c r="M402" s="1"/>
      <c r="N402" s="1"/>
      <c r="O402" s="1"/>
      <c r="P402" s="1"/>
      <c r="Q402" s="1"/>
      <c r="R402" s="1"/>
      <c r="S402" s="1"/>
      <c r="T402" s="1"/>
      <c r="U402" s="1"/>
      <c r="V402" s="1"/>
      <c r="W402" s="1"/>
    </row>
    <row r="403" spans="1:23" s="9" customFormat="1" ht="15" customHeight="1">
      <c r="A403" s="2"/>
      <c r="B403" s="3"/>
      <c r="C403" s="1"/>
      <c r="D403" s="1"/>
      <c r="E403" s="1"/>
      <c r="F403" s="5"/>
      <c r="G403" s="21"/>
      <c r="H403" s="23"/>
      <c r="I403" s="25"/>
      <c r="K403" s="1"/>
      <c r="L403" s="1"/>
      <c r="M403" s="1"/>
      <c r="N403" s="1"/>
      <c r="O403" s="1"/>
      <c r="P403" s="1"/>
      <c r="Q403" s="1"/>
      <c r="R403" s="1"/>
      <c r="S403" s="1"/>
      <c r="T403" s="1"/>
      <c r="U403" s="1"/>
      <c r="V403" s="1"/>
      <c r="W403" s="1"/>
    </row>
    <row r="404" spans="1:23" s="9" customFormat="1" ht="15" customHeight="1">
      <c r="A404" s="2"/>
      <c r="B404" s="3"/>
      <c r="C404" s="1"/>
      <c r="D404" s="1"/>
      <c r="E404" s="1"/>
      <c r="F404" s="5"/>
      <c r="G404" s="21"/>
      <c r="H404" s="23"/>
      <c r="I404" s="25"/>
      <c r="K404" s="1"/>
      <c r="L404" s="1"/>
      <c r="M404" s="1"/>
      <c r="N404" s="1"/>
      <c r="O404" s="1"/>
      <c r="P404" s="1"/>
      <c r="Q404" s="1"/>
      <c r="R404" s="1"/>
      <c r="S404" s="1"/>
      <c r="T404" s="1"/>
      <c r="U404" s="1"/>
      <c r="V404" s="1"/>
      <c r="W404" s="1"/>
    </row>
    <row r="405" spans="1:23" s="9" customFormat="1" ht="15" customHeight="1">
      <c r="A405" s="2"/>
      <c r="B405" s="3"/>
      <c r="C405" s="1"/>
      <c r="D405" s="1"/>
      <c r="E405" s="1"/>
      <c r="F405" s="5"/>
      <c r="G405" s="21"/>
      <c r="H405" s="23"/>
      <c r="I405" s="25"/>
      <c r="K405" s="1"/>
      <c r="L405" s="1"/>
      <c r="M405" s="1"/>
      <c r="N405" s="1"/>
      <c r="O405" s="1"/>
      <c r="P405" s="1"/>
      <c r="Q405" s="1"/>
      <c r="R405" s="1"/>
      <c r="S405" s="1"/>
      <c r="T405" s="1"/>
      <c r="U405" s="1"/>
      <c r="V405" s="1"/>
      <c r="W405" s="1"/>
    </row>
    <row r="406" spans="1:23" s="9" customFormat="1" ht="15" customHeight="1">
      <c r="A406" s="2"/>
      <c r="B406" s="3"/>
      <c r="C406" s="1"/>
      <c r="D406" s="1"/>
      <c r="E406" s="1"/>
      <c r="F406" s="5"/>
      <c r="G406" s="21"/>
      <c r="H406" s="23"/>
      <c r="I406" s="25"/>
      <c r="K406" s="1"/>
      <c r="L406" s="1"/>
      <c r="M406" s="1"/>
      <c r="N406" s="1"/>
      <c r="O406" s="1"/>
      <c r="P406" s="1"/>
      <c r="Q406" s="1"/>
      <c r="R406" s="1"/>
      <c r="S406" s="1"/>
      <c r="T406" s="1"/>
      <c r="U406" s="1"/>
      <c r="V406" s="1"/>
      <c r="W406" s="1"/>
    </row>
    <row r="407" spans="1:23" s="9" customFormat="1" ht="15" customHeight="1">
      <c r="A407" s="2"/>
      <c r="B407" s="3"/>
      <c r="C407" s="1"/>
      <c r="D407" s="1"/>
      <c r="E407" s="1"/>
      <c r="F407" s="5"/>
      <c r="G407" s="21"/>
      <c r="H407" s="23"/>
      <c r="I407" s="25"/>
      <c r="K407" s="1"/>
      <c r="L407" s="1"/>
      <c r="M407" s="1"/>
      <c r="N407" s="1"/>
      <c r="O407" s="1"/>
      <c r="P407" s="1"/>
      <c r="Q407" s="1"/>
      <c r="R407" s="1"/>
      <c r="S407" s="1"/>
      <c r="T407" s="1"/>
      <c r="U407" s="1"/>
      <c r="V407" s="1"/>
      <c r="W407" s="1"/>
    </row>
    <row r="408" spans="1:23" s="9" customFormat="1" ht="15" customHeight="1">
      <c r="A408" s="2"/>
      <c r="B408" s="3"/>
      <c r="C408" s="1"/>
      <c r="D408" s="1"/>
      <c r="E408" s="1"/>
      <c r="F408" s="5"/>
      <c r="G408" s="21"/>
      <c r="H408" s="23"/>
      <c r="I408" s="25"/>
      <c r="K408" s="1"/>
      <c r="L408" s="1"/>
      <c r="M408" s="1"/>
      <c r="N408" s="1"/>
      <c r="O408" s="1"/>
      <c r="P408" s="1"/>
      <c r="Q408" s="1"/>
      <c r="R408" s="1"/>
      <c r="S408" s="1"/>
      <c r="T408" s="1"/>
      <c r="U408" s="1"/>
      <c r="V408" s="1"/>
      <c r="W408" s="1"/>
    </row>
    <row r="409" spans="1:23" s="9" customFormat="1" ht="15" customHeight="1">
      <c r="A409" s="2"/>
      <c r="B409" s="3"/>
      <c r="C409" s="1"/>
      <c r="D409" s="1"/>
      <c r="E409" s="1"/>
      <c r="F409" s="5"/>
      <c r="G409" s="21"/>
      <c r="H409" s="23"/>
      <c r="I409" s="25"/>
      <c r="K409" s="1"/>
      <c r="L409" s="1"/>
      <c r="M409" s="1"/>
      <c r="N409" s="1"/>
      <c r="O409" s="1"/>
      <c r="P409" s="1"/>
      <c r="Q409" s="1"/>
      <c r="R409" s="1"/>
      <c r="S409" s="1"/>
      <c r="T409" s="1"/>
      <c r="U409" s="1"/>
      <c r="V409" s="1"/>
      <c r="W409" s="1"/>
    </row>
    <row r="410" spans="1:23" s="9" customFormat="1" ht="15" customHeight="1">
      <c r="A410" s="2"/>
      <c r="B410" s="3"/>
      <c r="C410" s="1"/>
      <c r="D410" s="1"/>
      <c r="E410" s="1"/>
      <c r="F410" s="5"/>
      <c r="G410" s="21"/>
      <c r="H410" s="23"/>
      <c r="I410" s="25"/>
      <c r="K410" s="1"/>
      <c r="L410" s="1"/>
      <c r="M410" s="1"/>
      <c r="N410" s="1"/>
      <c r="O410" s="1"/>
      <c r="P410" s="1"/>
      <c r="Q410" s="1"/>
      <c r="R410" s="1"/>
      <c r="S410" s="1"/>
      <c r="T410" s="1"/>
      <c r="U410" s="1"/>
      <c r="V410" s="1"/>
      <c r="W410" s="1"/>
    </row>
    <row r="411" spans="1:23" s="9" customFormat="1" ht="15" customHeight="1">
      <c r="A411" s="2"/>
      <c r="B411" s="3"/>
      <c r="C411" s="1"/>
      <c r="D411" s="1"/>
      <c r="E411" s="1"/>
      <c r="F411" s="5"/>
      <c r="G411" s="21"/>
      <c r="H411" s="23"/>
      <c r="I411" s="25"/>
      <c r="K411" s="1"/>
      <c r="L411" s="1"/>
      <c r="M411" s="1"/>
      <c r="N411" s="1"/>
      <c r="O411" s="1"/>
      <c r="P411" s="1"/>
      <c r="Q411" s="1"/>
      <c r="R411" s="1"/>
      <c r="S411" s="1"/>
      <c r="T411" s="1"/>
      <c r="U411" s="1"/>
      <c r="V411" s="1"/>
      <c r="W411" s="1"/>
    </row>
    <row r="412" spans="1:23" s="9" customFormat="1" ht="15" customHeight="1">
      <c r="A412" s="2"/>
      <c r="B412" s="3"/>
      <c r="C412" s="1"/>
      <c r="D412" s="1"/>
      <c r="E412" s="1"/>
      <c r="F412" s="5"/>
      <c r="G412" s="21"/>
      <c r="H412" s="23"/>
      <c r="I412" s="25"/>
      <c r="K412" s="1"/>
      <c r="L412" s="1"/>
      <c r="M412" s="1"/>
      <c r="N412" s="1"/>
      <c r="O412" s="1"/>
      <c r="P412" s="1"/>
      <c r="Q412" s="1"/>
      <c r="R412" s="1"/>
      <c r="S412" s="1"/>
      <c r="T412" s="1"/>
      <c r="U412" s="1"/>
      <c r="V412" s="1"/>
      <c r="W412" s="1"/>
    </row>
    <row r="413" spans="1:23" s="9" customFormat="1" ht="15" customHeight="1">
      <c r="A413" s="2"/>
      <c r="B413" s="3"/>
      <c r="C413" s="1"/>
      <c r="D413" s="1"/>
      <c r="E413" s="1"/>
      <c r="F413" s="5"/>
      <c r="G413" s="21"/>
      <c r="H413" s="23"/>
      <c r="I413" s="25"/>
      <c r="K413" s="1"/>
      <c r="L413" s="1"/>
      <c r="M413" s="1"/>
      <c r="N413" s="1"/>
      <c r="O413" s="1"/>
      <c r="P413" s="1"/>
      <c r="Q413" s="1"/>
      <c r="R413" s="1"/>
      <c r="S413" s="1"/>
      <c r="T413" s="1"/>
      <c r="U413" s="1"/>
      <c r="V413" s="1"/>
      <c r="W413" s="1"/>
    </row>
    <row r="414" spans="1:23" s="9" customFormat="1" ht="15" customHeight="1">
      <c r="A414" s="2"/>
      <c r="B414" s="3"/>
      <c r="C414" s="1"/>
      <c r="D414" s="1"/>
      <c r="E414" s="1"/>
      <c r="F414" s="5"/>
      <c r="G414" s="21"/>
      <c r="H414" s="23"/>
      <c r="I414" s="25"/>
      <c r="K414" s="1"/>
      <c r="L414" s="1"/>
      <c r="M414" s="1"/>
      <c r="N414" s="1"/>
      <c r="O414" s="1"/>
      <c r="P414" s="1"/>
      <c r="Q414" s="1"/>
      <c r="R414" s="1"/>
      <c r="S414" s="1"/>
      <c r="T414" s="1"/>
      <c r="U414" s="1"/>
      <c r="V414" s="1"/>
      <c r="W414" s="1"/>
    </row>
    <row r="415" spans="1:23" s="9" customFormat="1" ht="15" customHeight="1">
      <c r="A415" s="2"/>
      <c r="B415" s="3"/>
      <c r="C415" s="1"/>
      <c r="D415" s="1"/>
      <c r="E415" s="1"/>
      <c r="F415" s="5"/>
      <c r="G415" s="21"/>
      <c r="H415" s="23"/>
      <c r="I415" s="25"/>
      <c r="K415" s="1"/>
      <c r="L415" s="1"/>
      <c r="M415" s="1"/>
      <c r="N415" s="1"/>
      <c r="O415" s="1"/>
      <c r="P415" s="1"/>
      <c r="Q415" s="1"/>
      <c r="R415" s="1"/>
      <c r="S415" s="1"/>
      <c r="T415" s="1"/>
      <c r="U415" s="1"/>
      <c r="V415" s="1"/>
      <c r="W415" s="1"/>
    </row>
    <row r="416" spans="1:23" s="9" customFormat="1" ht="15" customHeight="1">
      <c r="A416" s="2"/>
      <c r="B416" s="3"/>
      <c r="C416" s="1"/>
      <c r="D416" s="1"/>
      <c r="E416" s="1"/>
      <c r="F416" s="5"/>
      <c r="G416" s="21"/>
      <c r="H416" s="23"/>
      <c r="I416" s="25"/>
      <c r="K416" s="1"/>
      <c r="L416" s="1"/>
      <c r="M416" s="1"/>
      <c r="N416" s="1"/>
      <c r="O416" s="1"/>
      <c r="P416" s="1"/>
      <c r="Q416" s="1"/>
      <c r="R416" s="1"/>
      <c r="S416" s="1"/>
      <c r="T416" s="1"/>
      <c r="U416" s="1"/>
      <c r="V416" s="1"/>
      <c r="W416" s="1"/>
    </row>
    <row r="417" spans="1:23" s="9" customFormat="1" ht="15" customHeight="1">
      <c r="A417" s="2"/>
      <c r="B417" s="3"/>
      <c r="C417" s="1"/>
      <c r="D417" s="1"/>
      <c r="E417" s="1"/>
      <c r="F417" s="5"/>
      <c r="G417" s="21"/>
      <c r="H417" s="23"/>
      <c r="I417" s="25"/>
      <c r="K417" s="1"/>
      <c r="L417" s="1"/>
      <c r="M417" s="1"/>
      <c r="N417" s="1"/>
      <c r="O417" s="1"/>
      <c r="P417" s="1"/>
      <c r="Q417" s="1"/>
      <c r="R417" s="1"/>
      <c r="S417" s="1"/>
      <c r="T417" s="1"/>
      <c r="U417" s="1"/>
      <c r="V417" s="1"/>
      <c r="W417" s="1"/>
    </row>
    <row r="418" spans="1:23" s="9" customFormat="1" ht="15" customHeight="1">
      <c r="A418" s="2"/>
      <c r="B418" s="3"/>
      <c r="C418" s="1"/>
      <c r="D418" s="1"/>
      <c r="E418" s="1"/>
      <c r="F418" s="5"/>
      <c r="G418" s="21"/>
      <c r="H418" s="23"/>
      <c r="I418" s="25"/>
      <c r="K418" s="1"/>
      <c r="L418" s="1"/>
      <c r="M418" s="1"/>
      <c r="N418" s="1"/>
      <c r="O418" s="1"/>
      <c r="P418" s="1"/>
      <c r="Q418" s="1"/>
      <c r="R418" s="1"/>
      <c r="S418" s="1"/>
      <c r="T418" s="1"/>
      <c r="U418" s="1"/>
      <c r="V418" s="1"/>
      <c r="W418" s="1"/>
    </row>
    <row r="419" spans="1:23" s="9" customFormat="1" ht="15" customHeight="1">
      <c r="A419" s="2"/>
      <c r="B419" s="3"/>
      <c r="C419" s="1"/>
      <c r="D419" s="1"/>
      <c r="E419" s="1"/>
      <c r="F419" s="5"/>
      <c r="G419" s="21"/>
      <c r="H419" s="23"/>
      <c r="I419" s="25"/>
      <c r="K419" s="1"/>
      <c r="L419" s="1"/>
      <c r="M419" s="1"/>
      <c r="N419" s="1"/>
      <c r="O419" s="1"/>
      <c r="P419" s="1"/>
      <c r="Q419" s="1"/>
      <c r="R419" s="1"/>
      <c r="S419" s="1"/>
      <c r="T419" s="1"/>
      <c r="U419" s="1"/>
      <c r="V419" s="1"/>
      <c r="W419" s="1"/>
    </row>
    <row r="420" spans="1:23" s="9" customFormat="1" ht="15" customHeight="1">
      <c r="A420" s="2"/>
      <c r="B420" s="3"/>
      <c r="C420" s="1"/>
      <c r="D420" s="1"/>
      <c r="E420" s="1"/>
      <c r="F420" s="5"/>
      <c r="G420" s="21"/>
      <c r="H420" s="23"/>
      <c r="I420" s="25"/>
      <c r="K420" s="1"/>
      <c r="L420" s="1"/>
      <c r="M420" s="1"/>
      <c r="N420" s="1"/>
      <c r="O420" s="1"/>
      <c r="P420" s="1"/>
      <c r="Q420" s="1"/>
      <c r="R420" s="1"/>
      <c r="S420" s="1"/>
      <c r="T420" s="1"/>
      <c r="U420" s="1"/>
      <c r="V420" s="1"/>
      <c r="W420" s="1"/>
    </row>
    <row r="421" spans="1:23" s="9" customFormat="1" ht="15" customHeight="1">
      <c r="A421" s="2"/>
      <c r="B421" s="3"/>
      <c r="C421" s="1"/>
      <c r="D421" s="1"/>
      <c r="E421" s="1"/>
      <c r="F421" s="5"/>
      <c r="G421" s="21"/>
      <c r="H421" s="23"/>
      <c r="I421" s="25"/>
      <c r="K421" s="1"/>
      <c r="L421" s="1"/>
      <c r="M421" s="1"/>
      <c r="N421" s="1"/>
      <c r="O421" s="1"/>
      <c r="P421" s="1"/>
      <c r="Q421" s="1"/>
      <c r="R421" s="1"/>
      <c r="S421" s="1"/>
      <c r="T421" s="1"/>
      <c r="U421" s="1"/>
      <c r="V421" s="1"/>
      <c r="W421" s="1"/>
    </row>
    <row r="422" spans="1:23" s="9" customFormat="1" ht="15" customHeight="1">
      <c r="A422" s="2"/>
      <c r="B422" s="3"/>
      <c r="C422" s="1"/>
      <c r="D422" s="1"/>
      <c r="E422" s="1"/>
      <c r="F422" s="5"/>
      <c r="G422" s="21"/>
      <c r="H422" s="23"/>
      <c r="I422" s="25"/>
      <c r="K422" s="1"/>
      <c r="L422" s="1"/>
      <c r="M422" s="1"/>
      <c r="N422" s="1"/>
      <c r="O422" s="1"/>
      <c r="P422" s="1"/>
      <c r="Q422" s="1"/>
      <c r="R422" s="1"/>
      <c r="S422" s="1"/>
      <c r="T422" s="1"/>
      <c r="U422" s="1"/>
      <c r="V422" s="1"/>
      <c r="W422" s="1"/>
    </row>
    <row r="423" spans="1:23" s="9" customFormat="1" ht="15" customHeight="1">
      <c r="A423" s="2"/>
      <c r="B423" s="3"/>
      <c r="C423" s="1"/>
      <c r="D423" s="1"/>
      <c r="E423" s="1"/>
      <c r="F423" s="5"/>
      <c r="G423" s="21"/>
      <c r="H423" s="23"/>
      <c r="I423" s="25"/>
      <c r="K423" s="1"/>
      <c r="L423" s="1"/>
      <c r="M423" s="1"/>
      <c r="N423" s="1"/>
      <c r="O423" s="1"/>
      <c r="P423" s="1"/>
      <c r="Q423" s="1"/>
      <c r="R423" s="1"/>
      <c r="S423" s="1"/>
      <c r="T423" s="1"/>
      <c r="U423" s="1"/>
      <c r="V423" s="1"/>
      <c r="W423" s="1"/>
    </row>
    <row r="424" spans="1:23" s="9" customFormat="1" ht="15" customHeight="1">
      <c r="A424" s="2"/>
      <c r="B424" s="3"/>
      <c r="C424" s="1"/>
      <c r="D424" s="1"/>
      <c r="E424" s="1"/>
      <c r="F424" s="5"/>
      <c r="G424" s="21"/>
      <c r="H424" s="23"/>
      <c r="I424" s="25"/>
      <c r="K424" s="1"/>
      <c r="L424" s="1"/>
      <c r="M424" s="1"/>
      <c r="N424" s="1"/>
      <c r="O424" s="1"/>
      <c r="P424" s="1"/>
      <c r="Q424" s="1"/>
      <c r="R424" s="1"/>
      <c r="S424" s="1"/>
      <c r="T424" s="1"/>
      <c r="U424" s="1"/>
      <c r="V424" s="1"/>
      <c r="W424" s="1"/>
    </row>
    <row r="425" spans="1:23" s="9" customFormat="1" ht="15" customHeight="1">
      <c r="A425" s="2"/>
      <c r="B425" s="3"/>
      <c r="C425" s="1"/>
      <c r="D425" s="1"/>
      <c r="E425" s="1"/>
      <c r="F425" s="5"/>
      <c r="G425" s="21"/>
      <c r="H425" s="23"/>
      <c r="I425" s="25"/>
      <c r="K425" s="1"/>
      <c r="L425" s="1"/>
      <c r="M425" s="1"/>
      <c r="N425" s="1"/>
      <c r="O425" s="1"/>
      <c r="P425" s="1"/>
      <c r="Q425" s="1"/>
      <c r="R425" s="1"/>
      <c r="S425" s="1"/>
      <c r="T425" s="1"/>
      <c r="U425" s="1"/>
      <c r="V425" s="1"/>
      <c r="W425" s="1"/>
    </row>
    <row r="426" spans="1:23" s="9" customFormat="1" ht="15" customHeight="1">
      <c r="A426" s="2"/>
      <c r="B426" s="3"/>
      <c r="C426" s="1"/>
      <c r="D426" s="1"/>
      <c r="E426" s="1"/>
      <c r="F426" s="5"/>
      <c r="G426" s="21"/>
      <c r="H426" s="23"/>
      <c r="I426" s="25"/>
      <c r="K426" s="1"/>
      <c r="L426" s="1"/>
      <c r="M426" s="1"/>
      <c r="N426" s="1"/>
      <c r="O426" s="1"/>
      <c r="P426" s="1"/>
      <c r="Q426" s="1"/>
      <c r="R426" s="1"/>
      <c r="S426" s="1"/>
      <c r="T426" s="1"/>
      <c r="U426" s="1"/>
      <c r="V426" s="1"/>
      <c r="W426" s="1"/>
    </row>
    <row r="427" spans="1:23" s="9" customFormat="1" ht="15" customHeight="1">
      <c r="A427" s="2"/>
      <c r="B427" s="3"/>
      <c r="C427" s="1"/>
      <c r="D427" s="1"/>
      <c r="E427" s="1"/>
      <c r="F427" s="5"/>
      <c r="G427" s="21"/>
      <c r="H427" s="23"/>
      <c r="I427" s="25"/>
      <c r="K427" s="1"/>
      <c r="L427" s="1"/>
      <c r="M427" s="1"/>
      <c r="N427" s="1"/>
      <c r="O427" s="1"/>
      <c r="P427" s="1"/>
      <c r="Q427" s="1"/>
      <c r="R427" s="1"/>
      <c r="S427" s="1"/>
      <c r="T427" s="1"/>
      <c r="U427" s="1"/>
      <c r="V427" s="1"/>
      <c r="W427" s="1"/>
    </row>
    <row r="428" spans="1:23" s="9" customFormat="1" ht="15" customHeight="1">
      <c r="A428" s="2"/>
      <c r="B428" s="3"/>
      <c r="C428" s="1"/>
      <c r="D428" s="1"/>
      <c r="E428" s="1"/>
      <c r="F428" s="5"/>
      <c r="G428" s="21"/>
      <c r="H428" s="23"/>
      <c r="I428" s="25"/>
      <c r="K428" s="1"/>
      <c r="L428" s="1"/>
      <c r="M428" s="1"/>
      <c r="N428" s="1"/>
      <c r="O428" s="1"/>
      <c r="P428" s="1"/>
      <c r="Q428" s="1"/>
      <c r="R428" s="1"/>
      <c r="S428" s="1"/>
      <c r="T428" s="1"/>
      <c r="U428" s="1"/>
      <c r="V428" s="1"/>
      <c r="W428" s="1"/>
    </row>
    <row r="429" spans="1:23" s="9" customFormat="1" ht="15" customHeight="1">
      <c r="A429" s="2"/>
      <c r="B429" s="3"/>
      <c r="C429" s="1"/>
      <c r="D429" s="1"/>
      <c r="E429" s="1"/>
      <c r="F429" s="5"/>
      <c r="G429" s="21"/>
      <c r="H429" s="23"/>
      <c r="I429" s="25"/>
      <c r="K429" s="1"/>
      <c r="L429" s="1"/>
      <c r="M429" s="1"/>
      <c r="N429" s="1"/>
      <c r="O429" s="1"/>
      <c r="P429" s="1"/>
      <c r="Q429" s="1"/>
      <c r="R429" s="1"/>
      <c r="S429" s="1"/>
      <c r="T429" s="1"/>
      <c r="U429" s="1"/>
      <c r="V429" s="1"/>
      <c r="W429" s="1"/>
    </row>
    <row r="430" spans="1:23" s="9" customFormat="1" ht="15" customHeight="1">
      <c r="A430" s="2"/>
      <c r="B430" s="3"/>
      <c r="C430" s="1"/>
      <c r="D430" s="1"/>
      <c r="E430" s="1"/>
      <c r="F430" s="5"/>
      <c r="G430" s="21"/>
      <c r="H430" s="23"/>
      <c r="I430" s="25"/>
      <c r="K430" s="1"/>
      <c r="L430" s="1"/>
      <c r="M430" s="1"/>
      <c r="N430" s="1"/>
      <c r="O430" s="1"/>
      <c r="P430" s="1"/>
      <c r="Q430" s="1"/>
      <c r="R430" s="1"/>
      <c r="S430" s="1"/>
      <c r="T430" s="1"/>
      <c r="U430" s="1"/>
      <c r="V430" s="1"/>
      <c r="W430" s="1"/>
    </row>
    <row r="431" spans="1:23" s="9" customFormat="1" ht="15" customHeight="1">
      <c r="A431" s="2"/>
      <c r="B431" s="3"/>
      <c r="C431" s="1"/>
      <c r="D431" s="1"/>
      <c r="E431" s="1"/>
      <c r="F431" s="5"/>
      <c r="G431" s="21"/>
      <c r="H431" s="23"/>
      <c r="I431" s="25"/>
      <c r="K431" s="1"/>
      <c r="L431" s="1"/>
      <c r="M431" s="1"/>
      <c r="N431" s="1"/>
      <c r="O431" s="1"/>
      <c r="P431" s="1"/>
      <c r="Q431" s="1"/>
      <c r="R431" s="1"/>
      <c r="S431" s="1"/>
      <c r="T431" s="1"/>
      <c r="U431" s="1"/>
      <c r="V431" s="1"/>
      <c r="W431" s="1"/>
    </row>
    <row r="432" spans="1:23" s="9" customFormat="1" ht="15" customHeight="1">
      <c r="A432" s="2"/>
      <c r="B432" s="3"/>
      <c r="C432" s="1"/>
      <c r="D432" s="1"/>
      <c r="E432" s="1"/>
      <c r="F432" s="5"/>
      <c r="G432" s="21"/>
      <c r="H432" s="23"/>
      <c r="I432" s="25"/>
      <c r="K432" s="1"/>
      <c r="L432" s="1"/>
      <c r="M432" s="1"/>
      <c r="N432" s="1"/>
      <c r="O432" s="1"/>
      <c r="P432" s="1"/>
      <c r="Q432" s="1"/>
      <c r="R432" s="1"/>
      <c r="S432" s="1"/>
      <c r="T432" s="1"/>
      <c r="U432" s="1"/>
      <c r="V432" s="1"/>
      <c r="W432" s="1"/>
    </row>
    <row r="433" spans="1:23" s="9" customFormat="1" ht="15" customHeight="1">
      <c r="A433" s="2"/>
      <c r="B433" s="3"/>
      <c r="C433" s="1"/>
      <c r="D433" s="1"/>
      <c r="E433" s="1"/>
      <c r="F433" s="5"/>
      <c r="G433" s="21"/>
      <c r="H433" s="23"/>
      <c r="I433" s="25"/>
      <c r="K433" s="1"/>
      <c r="L433" s="1"/>
      <c r="M433" s="1"/>
      <c r="N433" s="1"/>
      <c r="O433" s="1"/>
      <c r="P433" s="1"/>
      <c r="Q433" s="1"/>
      <c r="R433" s="1"/>
      <c r="S433" s="1"/>
      <c r="T433" s="1"/>
      <c r="U433" s="1"/>
      <c r="V433" s="1"/>
      <c r="W433" s="1"/>
    </row>
    <row r="434" spans="1:23" s="9" customFormat="1" ht="15" customHeight="1">
      <c r="A434" s="2"/>
      <c r="B434" s="3"/>
      <c r="C434" s="1"/>
      <c r="D434" s="1"/>
      <c r="E434" s="1"/>
      <c r="F434" s="5"/>
      <c r="G434" s="21"/>
      <c r="H434" s="23"/>
      <c r="I434" s="25"/>
      <c r="K434" s="1"/>
      <c r="L434" s="1"/>
      <c r="M434" s="1"/>
      <c r="N434" s="1"/>
      <c r="O434" s="1"/>
      <c r="P434" s="1"/>
      <c r="Q434" s="1"/>
      <c r="R434" s="1"/>
      <c r="S434" s="1"/>
      <c r="T434" s="1"/>
      <c r="U434" s="1"/>
      <c r="V434" s="1"/>
      <c r="W434" s="1"/>
    </row>
    <row r="435" spans="1:23" s="9" customFormat="1" ht="15" customHeight="1">
      <c r="A435" s="2"/>
      <c r="B435" s="3"/>
      <c r="C435" s="1"/>
      <c r="D435" s="1"/>
      <c r="E435" s="1"/>
      <c r="F435" s="5"/>
      <c r="G435" s="21"/>
      <c r="H435" s="23"/>
      <c r="I435" s="25"/>
      <c r="K435" s="1"/>
      <c r="L435" s="1"/>
      <c r="M435" s="1"/>
      <c r="N435" s="1"/>
      <c r="O435" s="1"/>
      <c r="P435" s="1"/>
      <c r="Q435" s="1"/>
      <c r="R435" s="1"/>
      <c r="S435" s="1"/>
      <c r="T435" s="1"/>
      <c r="U435" s="1"/>
      <c r="V435" s="1"/>
      <c r="W435" s="1"/>
    </row>
    <row r="436" spans="1:23" s="9" customFormat="1" ht="15" customHeight="1">
      <c r="A436" s="2"/>
      <c r="B436" s="3"/>
      <c r="C436" s="1"/>
      <c r="D436" s="1"/>
      <c r="E436" s="1"/>
      <c r="F436" s="5"/>
      <c r="G436" s="21"/>
      <c r="H436" s="23"/>
      <c r="I436" s="25"/>
      <c r="K436" s="1"/>
      <c r="L436" s="1"/>
      <c r="M436" s="1"/>
      <c r="N436" s="1"/>
      <c r="O436" s="1"/>
      <c r="P436" s="1"/>
      <c r="Q436" s="1"/>
      <c r="R436" s="1"/>
      <c r="S436" s="1"/>
      <c r="T436" s="1"/>
      <c r="U436" s="1"/>
      <c r="V436" s="1"/>
      <c r="W436" s="1"/>
    </row>
    <row r="437" spans="1:23" s="9" customFormat="1" ht="15" customHeight="1">
      <c r="A437" s="2"/>
      <c r="B437" s="3"/>
      <c r="C437" s="1"/>
      <c r="D437" s="1"/>
      <c r="E437" s="1"/>
      <c r="F437" s="5"/>
      <c r="G437" s="21"/>
      <c r="H437" s="23"/>
      <c r="I437" s="25"/>
      <c r="K437" s="1"/>
      <c r="L437" s="1"/>
      <c r="M437" s="1"/>
      <c r="N437" s="1"/>
      <c r="O437" s="1"/>
      <c r="P437" s="1"/>
      <c r="Q437" s="1"/>
      <c r="R437" s="1"/>
      <c r="S437" s="1"/>
      <c r="T437" s="1"/>
      <c r="U437" s="1"/>
      <c r="V437" s="1"/>
      <c r="W437" s="1"/>
    </row>
    <row r="438" spans="1:23" s="9" customFormat="1" ht="15" customHeight="1">
      <c r="A438" s="2"/>
      <c r="B438" s="3"/>
      <c r="C438" s="1"/>
      <c r="D438" s="1"/>
      <c r="E438" s="1"/>
      <c r="F438" s="5"/>
      <c r="G438" s="21"/>
      <c r="H438" s="23"/>
      <c r="I438" s="25"/>
      <c r="K438" s="1"/>
      <c r="L438" s="1"/>
      <c r="M438" s="1"/>
      <c r="N438" s="1"/>
      <c r="O438" s="1"/>
      <c r="P438" s="1"/>
      <c r="Q438" s="1"/>
      <c r="R438" s="1"/>
      <c r="S438" s="1"/>
      <c r="T438" s="1"/>
      <c r="U438" s="1"/>
      <c r="V438" s="1"/>
      <c r="W438" s="1"/>
    </row>
    <row r="439" spans="1:23" s="9" customFormat="1" ht="15" customHeight="1">
      <c r="A439" s="2"/>
      <c r="B439" s="3"/>
      <c r="C439" s="1"/>
      <c r="D439" s="1"/>
      <c r="E439" s="1"/>
      <c r="F439" s="5"/>
      <c r="G439" s="21"/>
      <c r="H439" s="23"/>
      <c r="I439" s="25"/>
      <c r="K439" s="1"/>
      <c r="L439" s="1"/>
      <c r="M439" s="1"/>
      <c r="N439" s="1"/>
      <c r="O439" s="1"/>
      <c r="P439" s="1"/>
      <c r="Q439" s="1"/>
      <c r="R439" s="1"/>
      <c r="S439" s="1"/>
      <c r="T439" s="1"/>
      <c r="U439" s="1"/>
      <c r="V439" s="1"/>
      <c r="W439" s="1"/>
    </row>
    <row r="440" spans="1:23" s="9" customFormat="1" ht="15" customHeight="1">
      <c r="A440" s="2"/>
      <c r="B440" s="3"/>
      <c r="C440" s="1"/>
      <c r="D440" s="1"/>
      <c r="E440" s="1"/>
      <c r="F440" s="5"/>
      <c r="G440" s="21"/>
      <c r="H440" s="23"/>
      <c r="I440" s="25"/>
      <c r="K440" s="1"/>
      <c r="L440" s="1"/>
      <c r="M440" s="1"/>
      <c r="N440" s="1"/>
      <c r="O440" s="1"/>
      <c r="P440" s="1"/>
      <c r="Q440" s="1"/>
      <c r="R440" s="1"/>
      <c r="S440" s="1"/>
      <c r="T440" s="1"/>
      <c r="U440" s="1"/>
      <c r="V440" s="1"/>
      <c r="W440" s="1"/>
    </row>
    <row r="441" spans="1:23" s="9" customFormat="1" ht="15" customHeight="1">
      <c r="A441" s="2"/>
      <c r="B441" s="3"/>
      <c r="C441" s="1"/>
      <c r="D441" s="1"/>
      <c r="E441" s="1"/>
      <c r="F441" s="5"/>
      <c r="G441" s="21"/>
      <c r="H441" s="23"/>
      <c r="I441" s="25"/>
      <c r="K441" s="1"/>
      <c r="L441" s="1"/>
      <c r="M441" s="1"/>
      <c r="N441" s="1"/>
      <c r="O441" s="1"/>
      <c r="P441" s="1"/>
      <c r="Q441" s="1"/>
      <c r="R441" s="1"/>
      <c r="S441" s="1"/>
      <c r="T441" s="1"/>
      <c r="U441" s="1"/>
      <c r="V441" s="1"/>
      <c r="W441" s="1"/>
    </row>
    <row r="442" spans="1:23" s="9" customFormat="1" ht="15" customHeight="1">
      <c r="A442" s="2"/>
      <c r="B442" s="3"/>
      <c r="C442" s="1"/>
      <c r="D442" s="1"/>
      <c r="E442" s="1"/>
      <c r="F442" s="5"/>
      <c r="G442" s="21"/>
      <c r="H442" s="23"/>
      <c r="I442" s="25"/>
      <c r="K442" s="1"/>
      <c r="L442" s="1"/>
      <c r="M442" s="1"/>
      <c r="N442" s="1"/>
      <c r="O442" s="1"/>
      <c r="P442" s="1"/>
      <c r="Q442" s="1"/>
      <c r="R442" s="1"/>
      <c r="S442" s="1"/>
      <c r="T442" s="1"/>
      <c r="U442" s="1"/>
      <c r="V442" s="1"/>
      <c r="W442" s="1"/>
    </row>
    <row r="443" spans="1:23" s="9" customFormat="1" ht="15" customHeight="1">
      <c r="A443" s="2"/>
      <c r="B443" s="3"/>
      <c r="C443" s="1"/>
      <c r="D443" s="1"/>
      <c r="E443" s="1"/>
      <c r="F443" s="5"/>
      <c r="G443" s="21"/>
      <c r="H443" s="23"/>
      <c r="I443" s="25"/>
      <c r="K443" s="1"/>
      <c r="L443" s="1"/>
      <c r="M443" s="1"/>
      <c r="N443" s="1"/>
      <c r="O443" s="1"/>
      <c r="P443" s="1"/>
      <c r="Q443" s="1"/>
      <c r="R443" s="1"/>
      <c r="S443" s="1"/>
      <c r="T443" s="1"/>
      <c r="U443" s="1"/>
      <c r="V443" s="1"/>
      <c r="W443" s="1"/>
    </row>
    <row r="444" spans="1:23" s="9" customFormat="1" ht="15" customHeight="1">
      <c r="A444" s="2"/>
      <c r="B444" s="3"/>
      <c r="C444" s="1"/>
      <c r="D444" s="1"/>
      <c r="E444" s="1"/>
      <c r="F444" s="5"/>
      <c r="G444" s="21"/>
      <c r="H444" s="23"/>
      <c r="I444" s="25"/>
      <c r="K444" s="1"/>
      <c r="L444" s="1"/>
      <c r="M444" s="1"/>
      <c r="N444" s="1"/>
      <c r="O444" s="1"/>
      <c r="P444" s="1"/>
      <c r="Q444" s="1"/>
      <c r="R444" s="1"/>
      <c r="S444" s="1"/>
      <c r="T444" s="1"/>
      <c r="U444" s="1"/>
      <c r="V444" s="1"/>
      <c r="W444" s="1"/>
    </row>
    <row r="445" spans="1:23" s="9" customFormat="1" ht="15" customHeight="1">
      <c r="A445" s="2"/>
      <c r="B445" s="3"/>
      <c r="C445" s="1"/>
      <c r="D445" s="1"/>
      <c r="E445" s="1"/>
      <c r="F445" s="5"/>
      <c r="G445" s="21"/>
      <c r="H445" s="23"/>
      <c r="I445" s="25"/>
      <c r="K445" s="1"/>
      <c r="L445" s="1"/>
      <c r="M445" s="1"/>
      <c r="N445" s="1"/>
      <c r="O445" s="1"/>
      <c r="P445" s="1"/>
      <c r="Q445" s="1"/>
      <c r="R445" s="1"/>
      <c r="S445" s="1"/>
      <c r="T445" s="1"/>
      <c r="U445" s="1"/>
      <c r="V445" s="1"/>
      <c r="W445" s="1"/>
    </row>
    <row r="446" spans="1:23" s="9" customFormat="1" ht="15" customHeight="1">
      <c r="A446" s="2"/>
      <c r="B446" s="3"/>
      <c r="C446" s="1"/>
      <c r="D446" s="1"/>
      <c r="E446" s="1"/>
      <c r="F446" s="5"/>
      <c r="G446" s="21"/>
      <c r="H446" s="23"/>
      <c r="I446" s="25"/>
      <c r="K446" s="1"/>
      <c r="L446" s="1"/>
      <c r="M446" s="1"/>
      <c r="N446" s="1"/>
      <c r="O446" s="1"/>
      <c r="P446" s="1"/>
      <c r="Q446" s="1"/>
      <c r="R446" s="1"/>
      <c r="S446" s="1"/>
      <c r="T446" s="1"/>
      <c r="U446" s="1"/>
      <c r="V446" s="1"/>
      <c r="W446" s="1"/>
    </row>
    <row r="447" spans="1:23" s="9" customFormat="1" ht="15" customHeight="1">
      <c r="A447" s="2"/>
      <c r="B447" s="3"/>
      <c r="C447" s="1"/>
      <c r="D447" s="1"/>
      <c r="E447" s="1"/>
      <c r="F447" s="5"/>
      <c r="G447" s="21"/>
      <c r="H447" s="23"/>
      <c r="I447" s="25"/>
      <c r="K447" s="1"/>
      <c r="L447" s="1"/>
      <c r="M447" s="1"/>
      <c r="N447" s="1"/>
      <c r="O447" s="1"/>
      <c r="P447" s="1"/>
      <c r="Q447" s="1"/>
      <c r="R447" s="1"/>
      <c r="S447" s="1"/>
      <c r="T447" s="1"/>
      <c r="U447" s="1"/>
      <c r="V447" s="1"/>
      <c r="W447" s="1"/>
    </row>
    <row r="448" spans="1:23" s="9" customFormat="1" ht="15" customHeight="1">
      <c r="A448" s="2"/>
      <c r="B448" s="3"/>
      <c r="C448" s="1"/>
      <c r="D448" s="1"/>
      <c r="E448" s="1"/>
      <c r="F448" s="5"/>
      <c r="G448" s="21"/>
      <c r="H448" s="23"/>
      <c r="I448" s="25"/>
      <c r="K448" s="1"/>
      <c r="L448" s="1"/>
      <c r="M448" s="1"/>
      <c r="N448" s="1"/>
      <c r="O448" s="1"/>
      <c r="P448" s="1"/>
      <c r="Q448" s="1"/>
      <c r="R448" s="1"/>
      <c r="S448" s="1"/>
      <c r="T448" s="1"/>
      <c r="U448" s="1"/>
      <c r="V448" s="1"/>
      <c r="W448" s="1"/>
    </row>
    <row r="449" spans="1:23" s="9" customFormat="1" ht="15" customHeight="1">
      <c r="A449" s="2"/>
      <c r="B449" s="3"/>
      <c r="C449" s="1"/>
      <c r="D449" s="1"/>
      <c r="E449" s="1"/>
      <c r="F449" s="5"/>
      <c r="G449" s="21"/>
      <c r="H449" s="23"/>
      <c r="I449" s="25"/>
      <c r="K449" s="1"/>
      <c r="L449" s="1"/>
      <c r="M449" s="1"/>
      <c r="N449" s="1"/>
      <c r="O449" s="1"/>
      <c r="P449" s="1"/>
      <c r="Q449" s="1"/>
      <c r="R449" s="1"/>
      <c r="S449" s="1"/>
      <c r="T449" s="1"/>
      <c r="U449" s="1"/>
      <c r="V449" s="1"/>
      <c r="W449" s="1"/>
    </row>
    <row r="450" spans="1:23" s="9" customFormat="1" ht="15" customHeight="1">
      <c r="A450" s="2"/>
      <c r="B450" s="3"/>
      <c r="C450" s="1"/>
      <c r="D450" s="1"/>
      <c r="E450" s="1"/>
      <c r="F450" s="5"/>
      <c r="G450" s="21"/>
      <c r="H450" s="23"/>
      <c r="I450" s="25"/>
      <c r="K450" s="1"/>
      <c r="L450" s="1"/>
      <c r="M450" s="1"/>
      <c r="N450" s="1"/>
      <c r="O450" s="1"/>
      <c r="P450" s="1"/>
      <c r="Q450" s="1"/>
      <c r="R450" s="1"/>
      <c r="S450" s="1"/>
      <c r="T450" s="1"/>
      <c r="U450" s="1"/>
      <c r="V450" s="1"/>
      <c r="W450" s="1"/>
    </row>
    <row r="451" spans="1:23" s="9" customFormat="1" ht="15" customHeight="1">
      <c r="A451" s="2"/>
      <c r="B451" s="3"/>
      <c r="C451" s="1"/>
      <c r="D451" s="1"/>
      <c r="E451" s="1"/>
      <c r="F451" s="5"/>
      <c r="G451" s="21"/>
      <c r="H451" s="23"/>
      <c r="I451" s="25"/>
      <c r="K451" s="1"/>
      <c r="L451" s="1"/>
      <c r="M451" s="1"/>
      <c r="N451" s="1"/>
      <c r="O451" s="1"/>
      <c r="P451" s="1"/>
      <c r="Q451" s="1"/>
      <c r="R451" s="1"/>
      <c r="S451" s="1"/>
      <c r="T451" s="1"/>
      <c r="U451" s="1"/>
      <c r="V451" s="1"/>
      <c r="W451" s="1"/>
    </row>
    <row r="452" spans="1:23" s="9" customFormat="1" ht="15" customHeight="1">
      <c r="A452" s="2"/>
      <c r="B452" s="3"/>
      <c r="C452" s="1"/>
      <c r="D452" s="1"/>
      <c r="E452" s="1"/>
      <c r="F452" s="5"/>
      <c r="G452" s="21"/>
      <c r="H452" s="23"/>
      <c r="I452" s="25"/>
      <c r="K452" s="1"/>
      <c r="L452" s="1"/>
      <c r="M452" s="1"/>
      <c r="N452" s="1"/>
      <c r="O452" s="1"/>
      <c r="P452" s="1"/>
      <c r="Q452" s="1"/>
      <c r="R452" s="1"/>
      <c r="S452" s="1"/>
      <c r="T452" s="1"/>
      <c r="U452" s="1"/>
      <c r="V452" s="1"/>
      <c r="W452" s="1"/>
    </row>
    <row r="453" spans="1:23" s="9" customFormat="1" ht="15" customHeight="1">
      <c r="A453" s="2"/>
      <c r="B453" s="3"/>
      <c r="C453" s="1"/>
      <c r="D453" s="1"/>
      <c r="E453" s="1"/>
      <c r="F453" s="5"/>
      <c r="G453" s="21"/>
      <c r="H453" s="23"/>
      <c r="I453" s="25"/>
      <c r="K453" s="1"/>
      <c r="L453" s="1"/>
      <c r="M453" s="1"/>
      <c r="N453" s="1"/>
      <c r="O453" s="1"/>
      <c r="P453" s="1"/>
      <c r="Q453" s="1"/>
      <c r="R453" s="1"/>
      <c r="S453" s="1"/>
      <c r="T453" s="1"/>
      <c r="U453" s="1"/>
      <c r="V453" s="1"/>
      <c r="W453" s="1"/>
    </row>
    <row r="454" spans="1:23" s="9" customFormat="1" ht="15" customHeight="1">
      <c r="A454" s="2"/>
      <c r="B454" s="3"/>
      <c r="C454" s="1"/>
      <c r="D454" s="1"/>
      <c r="E454" s="1"/>
      <c r="F454" s="5"/>
      <c r="G454" s="21"/>
      <c r="H454" s="23"/>
      <c r="I454" s="25"/>
      <c r="K454" s="1"/>
      <c r="L454" s="1"/>
      <c r="M454" s="1"/>
      <c r="N454" s="1"/>
      <c r="O454" s="1"/>
      <c r="P454" s="1"/>
      <c r="Q454" s="1"/>
      <c r="R454" s="1"/>
      <c r="S454" s="1"/>
      <c r="T454" s="1"/>
      <c r="U454" s="1"/>
      <c r="V454" s="1"/>
      <c r="W454" s="1"/>
    </row>
    <row r="455" spans="1:23" s="9" customFormat="1" ht="15" customHeight="1">
      <c r="A455" s="2"/>
      <c r="B455" s="3"/>
      <c r="C455" s="1"/>
      <c r="D455" s="1"/>
      <c r="E455" s="1"/>
      <c r="F455" s="5"/>
      <c r="G455" s="21"/>
      <c r="H455" s="23"/>
      <c r="I455" s="25"/>
      <c r="K455" s="1"/>
      <c r="L455" s="1"/>
      <c r="M455" s="1"/>
      <c r="N455" s="1"/>
      <c r="O455" s="1"/>
      <c r="P455" s="1"/>
      <c r="Q455" s="1"/>
      <c r="R455" s="1"/>
      <c r="S455" s="1"/>
      <c r="T455" s="1"/>
      <c r="U455" s="1"/>
      <c r="V455" s="1"/>
      <c r="W455" s="1"/>
    </row>
    <row r="456" spans="1:23" s="9" customFormat="1" ht="15" customHeight="1">
      <c r="A456" s="2"/>
      <c r="B456" s="3"/>
      <c r="C456" s="1"/>
      <c r="D456" s="1"/>
      <c r="E456" s="1"/>
      <c r="F456" s="5"/>
      <c r="G456" s="21"/>
      <c r="H456" s="23"/>
      <c r="I456" s="25"/>
      <c r="K456" s="1"/>
      <c r="L456" s="1"/>
      <c r="M456" s="1"/>
      <c r="N456" s="1"/>
      <c r="O456" s="1"/>
      <c r="P456" s="1"/>
      <c r="Q456" s="1"/>
      <c r="R456" s="1"/>
      <c r="S456" s="1"/>
      <c r="T456" s="1"/>
      <c r="U456" s="1"/>
      <c r="V456" s="1"/>
      <c r="W456" s="1"/>
    </row>
    <row r="457" spans="1:23" s="9" customFormat="1" ht="15" customHeight="1">
      <c r="A457" s="2"/>
      <c r="B457" s="3"/>
      <c r="C457" s="1"/>
      <c r="D457" s="1"/>
      <c r="E457" s="1"/>
      <c r="F457" s="5"/>
      <c r="G457" s="21"/>
      <c r="H457" s="23"/>
      <c r="I457" s="25"/>
      <c r="K457" s="1"/>
      <c r="L457" s="1"/>
      <c r="M457" s="1"/>
      <c r="N457" s="1"/>
      <c r="O457" s="1"/>
      <c r="P457" s="1"/>
      <c r="Q457" s="1"/>
      <c r="R457" s="1"/>
      <c r="S457" s="1"/>
      <c r="T457" s="1"/>
      <c r="U457" s="1"/>
      <c r="V457" s="1"/>
      <c r="W457" s="1"/>
    </row>
    <row r="458" spans="1:23" s="9" customFormat="1" ht="15" customHeight="1">
      <c r="A458" s="2"/>
      <c r="B458" s="3"/>
      <c r="C458" s="1"/>
      <c r="D458" s="1"/>
      <c r="E458" s="1"/>
      <c r="F458" s="5"/>
      <c r="G458" s="21"/>
      <c r="H458" s="23"/>
      <c r="I458" s="25"/>
      <c r="K458" s="1"/>
      <c r="L458" s="1"/>
      <c r="M458" s="1"/>
      <c r="N458" s="1"/>
      <c r="O458" s="1"/>
      <c r="P458" s="1"/>
      <c r="Q458" s="1"/>
      <c r="R458" s="1"/>
      <c r="S458" s="1"/>
      <c r="T458" s="1"/>
      <c r="U458" s="1"/>
      <c r="V458" s="1"/>
      <c r="W458" s="1"/>
    </row>
    <row r="459" spans="1:23" s="9" customFormat="1" ht="15" customHeight="1">
      <c r="A459" s="2"/>
      <c r="B459" s="3"/>
      <c r="C459" s="1"/>
      <c r="D459" s="1"/>
      <c r="E459" s="1"/>
      <c r="F459" s="5"/>
      <c r="G459" s="21"/>
      <c r="H459" s="23"/>
      <c r="I459" s="25"/>
      <c r="K459" s="1"/>
      <c r="L459" s="1"/>
      <c r="M459" s="1"/>
      <c r="N459" s="1"/>
      <c r="O459" s="1"/>
      <c r="P459" s="1"/>
      <c r="Q459" s="1"/>
      <c r="R459" s="1"/>
      <c r="S459" s="1"/>
      <c r="T459" s="1"/>
      <c r="U459" s="1"/>
      <c r="V459" s="1"/>
      <c r="W459" s="1"/>
    </row>
    <row r="460" spans="1:23" s="9" customFormat="1" ht="15" customHeight="1">
      <c r="A460" s="2"/>
      <c r="B460" s="3"/>
      <c r="C460" s="1"/>
      <c r="D460" s="1"/>
      <c r="E460" s="1"/>
      <c r="F460" s="5"/>
      <c r="G460" s="21"/>
      <c r="H460" s="23"/>
      <c r="I460" s="25"/>
      <c r="K460" s="1"/>
      <c r="L460" s="1"/>
      <c r="M460" s="1"/>
      <c r="N460" s="1"/>
      <c r="O460" s="1"/>
      <c r="P460" s="1"/>
      <c r="Q460" s="1"/>
      <c r="R460" s="1"/>
      <c r="S460" s="1"/>
      <c r="T460" s="1"/>
      <c r="U460" s="1"/>
      <c r="V460" s="1"/>
      <c r="W460" s="1"/>
    </row>
    <row r="461" spans="1:23" s="9" customFormat="1" ht="15" customHeight="1">
      <c r="A461" s="2"/>
      <c r="B461" s="3"/>
      <c r="C461" s="1"/>
      <c r="D461" s="1"/>
      <c r="E461" s="1"/>
      <c r="F461" s="5"/>
      <c r="G461" s="21"/>
      <c r="H461" s="23"/>
      <c r="I461" s="25"/>
      <c r="K461" s="1"/>
      <c r="L461" s="1"/>
      <c r="M461" s="1"/>
      <c r="N461" s="1"/>
      <c r="O461" s="1"/>
      <c r="P461" s="1"/>
      <c r="Q461" s="1"/>
      <c r="R461" s="1"/>
      <c r="S461" s="1"/>
      <c r="T461" s="1"/>
      <c r="U461" s="1"/>
      <c r="V461" s="1"/>
      <c r="W461" s="1"/>
    </row>
    <row r="462" spans="1:23" s="9" customFormat="1" ht="15" customHeight="1">
      <c r="A462" s="2"/>
      <c r="B462" s="3"/>
      <c r="C462" s="1"/>
      <c r="D462" s="1"/>
      <c r="E462" s="1"/>
      <c r="F462" s="5"/>
      <c r="G462" s="21"/>
      <c r="H462" s="23"/>
      <c r="I462" s="25"/>
      <c r="K462" s="1"/>
      <c r="L462" s="1"/>
      <c r="M462" s="1"/>
      <c r="N462" s="1"/>
      <c r="O462" s="1"/>
      <c r="P462" s="1"/>
      <c r="Q462" s="1"/>
      <c r="R462" s="1"/>
      <c r="S462" s="1"/>
      <c r="T462" s="1"/>
      <c r="U462" s="1"/>
      <c r="V462" s="1"/>
      <c r="W462" s="1"/>
    </row>
    <row r="463" spans="1:23" s="9" customFormat="1" ht="15" customHeight="1">
      <c r="A463" s="2"/>
      <c r="B463" s="3"/>
      <c r="C463" s="1"/>
      <c r="D463" s="1"/>
      <c r="E463" s="1"/>
      <c r="F463" s="5"/>
      <c r="G463" s="21"/>
      <c r="H463" s="23"/>
      <c r="I463" s="25"/>
      <c r="K463" s="1"/>
      <c r="L463" s="1"/>
      <c r="M463" s="1"/>
      <c r="N463" s="1"/>
      <c r="O463" s="1"/>
      <c r="P463" s="1"/>
      <c r="Q463" s="1"/>
      <c r="R463" s="1"/>
      <c r="S463" s="1"/>
      <c r="T463" s="1"/>
      <c r="U463" s="1"/>
      <c r="V463" s="1"/>
      <c r="W463" s="1"/>
    </row>
    <row r="464" spans="1:23" s="9" customFormat="1" ht="15" customHeight="1">
      <c r="A464" s="2"/>
      <c r="B464" s="3"/>
      <c r="C464" s="1"/>
      <c r="D464" s="1"/>
      <c r="E464" s="1"/>
      <c r="F464" s="5"/>
      <c r="G464" s="21"/>
      <c r="H464" s="23"/>
      <c r="I464" s="25"/>
      <c r="K464" s="1"/>
      <c r="L464" s="1"/>
      <c r="M464" s="1"/>
      <c r="N464" s="1"/>
      <c r="O464" s="1"/>
      <c r="P464" s="1"/>
      <c r="Q464" s="1"/>
      <c r="R464" s="1"/>
      <c r="S464" s="1"/>
      <c r="T464" s="1"/>
      <c r="U464" s="1"/>
      <c r="V464" s="1"/>
      <c r="W464" s="1"/>
    </row>
    <row r="465" spans="1:23" s="9" customFormat="1" ht="15" customHeight="1">
      <c r="A465" s="2"/>
      <c r="B465" s="3"/>
      <c r="C465" s="1"/>
      <c r="D465" s="1"/>
      <c r="E465" s="1"/>
      <c r="F465" s="5"/>
      <c r="G465" s="21"/>
      <c r="H465" s="23"/>
      <c r="I465" s="25"/>
      <c r="K465" s="1"/>
      <c r="L465" s="1"/>
      <c r="M465" s="1"/>
      <c r="N465" s="1"/>
      <c r="O465" s="1"/>
      <c r="P465" s="1"/>
      <c r="Q465" s="1"/>
      <c r="R465" s="1"/>
      <c r="S465" s="1"/>
      <c r="T465" s="1"/>
      <c r="U465" s="1"/>
      <c r="V465" s="1"/>
      <c r="W465" s="1"/>
    </row>
    <row r="466" spans="1:23" s="9" customFormat="1" ht="15" customHeight="1">
      <c r="A466" s="2"/>
      <c r="B466" s="3"/>
      <c r="C466" s="1"/>
      <c r="D466" s="1"/>
      <c r="E466" s="1"/>
      <c r="F466" s="5"/>
      <c r="G466" s="21"/>
      <c r="H466" s="23"/>
      <c r="I466" s="25"/>
      <c r="K466" s="1"/>
      <c r="L466" s="1"/>
      <c r="M466" s="1"/>
      <c r="N466" s="1"/>
      <c r="O466" s="1"/>
      <c r="P466" s="1"/>
      <c r="Q466" s="1"/>
      <c r="R466" s="1"/>
      <c r="S466" s="1"/>
      <c r="T466" s="1"/>
      <c r="U466" s="1"/>
      <c r="V466" s="1"/>
      <c r="W466" s="1"/>
    </row>
    <row r="467" spans="1:23" s="9" customFormat="1" ht="15" customHeight="1">
      <c r="A467" s="2"/>
      <c r="B467" s="3"/>
      <c r="C467" s="1"/>
      <c r="D467" s="1"/>
      <c r="E467" s="1"/>
      <c r="F467" s="5"/>
      <c r="G467" s="21"/>
      <c r="H467" s="23"/>
      <c r="I467" s="25"/>
      <c r="K467" s="1"/>
      <c r="L467" s="1"/>
      <c r="M467" s="1"/>
      <c r="N467" s="1"/>
      <c r="O467" s="1"/>
      <c r="P467" s="1"/>
      <c r="Q467" s="1"/>
      <c r="R467" s="1"/>
      <c r="S467" s="1"/>
      <c r="T467" s="1"/>
      <c r="U467" s="1"/>
      <c r="V467" s="1"/>
      <c r="W467" s="1"/>
    </row>
    <row r="468" spans="1:23" s="9" customFormat="1" ht="15" customHeight="1">
      <c r="A468" s="2"/>
      <c r="B468" s="3"/>
      <c r="C468" s="1"/>
      <c r="D468" s="1"/>
      <c r="E468" s="1"/>
      <c r="F468" s="5"/>
      <c r="G468" s="21"/>
      <c r="H468" s="23"/>
      <c r="I468" s="25"/>
      <c r="K468" s="1"/>
      <c r="L468" s="1"/>
      <c r="M468" s="1"/>
      <c r="N468" s="1"/>
      <c r="O468" s="1"/>
      <c r="P468" s="1"/>
      <c r="Q468" s="1"/>
      <c r="R468" s="1"/>
      <c r="S468" s="1"/>
      <c r="T468" s="1"/>
      <c r="U468" s="1"/>
      <c r="V468" s="1"/>
      <c r="W468" s="1"/>
    </row>
    <row r="469" spans="1:23" s="9" customFormat="1" ht="15" customHeight="1">
      <c r="A469" s="2"/>
      <c r="B469" s="3"/>
      <c r="C469" s="1"/>
      <c r="D469" s="1"/>
      <c r="E469" s="1"/>
      <c r="F469" s="5"/>
      <c r="G469" s="21"/>
      <c r="H469" s="23"/>
      <c r="I469" s="25"/>
      <c r="K469" s="1"/>
      <c r="L469" s="1"/>
      <c r="M469" s="1"/>
      <c r="N469" s="1"/>
      <c r="O469" s="1"/>
      <c r="P469" s="1"/>
      <c r="Q469" s="1"/>
      <c r="R469" s="1"/>
      <c r="S469" s="1"/>
      <c r="T469" s="1"/>
      <c r="U469" s="1"/>
      <c r="V469" s="1"/>
      <c r="W469" s="1"/>
    </row>
    <row r="470" spans="1:23" s="9" customFormat="1" ht="15" customHeight="1">
      <c r="A470" s="2"/>
      <c r="B470" s="3"/>
      <c r="C470" s="1"/>
      <c r="D470" s="1"/>
      <c r="E470" s="1"/>
      <c r="F470" s="5"/>
      <c r="G470" s="21"/>
      <c r="H470" s="23"/>
      <c r="I470" s="25"/>
      <c r="K470" s="1"/>
      <c r="L470" s="1"/>
      <c r="M470" s="1"/>
      <c r="N470" s="1"/>
      <c r="O470" s="1"/>
      <c r="P470" s="1"/>
      <c r="Q470" s="1"/>
      <c r="R470" s="1"/>
      <c r="S470" s="1"/>
      <c r="T470" s="1"/>
      <c r="U470" s="1"/>
      <c r="V470" s="1"/>
      <c r="W470" s="1"/>
    </row>
    <row r="471" spans="1:23" s="9" customFormat="1" ht="15" customHeight="1">
      <c r="A471" s="2"/>
      <c r="B471" s="3"/>
      <c r="C471" s="1"/>
      <c r="D471" s="1"/>
      <c r="E471" s="1"/>
      <c r="F471" s="5"/>
      <c r="G471" s="21"/>
      <c r="H471" s="23"/>
      <c r="I471" s="25"/>
      <c r="K471" s="1"/>
      <c r="L471" s="1"/>
      <c r="M471" s="1"/>
      <c r="N471" s="1"/>
      <c r="O471" s="1"/>
      <c r="P471" s="1"/>
      <c r="Q471" s="1"/>
      <c r="R471" s="1"/>
      <c r="S471" s="1"/>
      <c r="T471" s="1"/>
      <c r="U471" s="1"/>
      <c r="V471" s="1"/>
      <c r="W471" s="1"/>
    </row>
    <row r="472" spans="1:23" s="9" customFormat="1" ht="15" customHeight="1">
      <c r="A472" s="2"/>
      <c r="B472" s="3"/>
      <c r="C472" s="1"/>
      <c r="D472" s="1"/>
      <c r="E472" s="1"/>
      <c r="F472" s="5"/>
      <c r="G472" s="21"/>
      <c r="H472" s="23"/>
      <c r="I472" s="25"/>
      <c r="K472" s="1"/>
      <c r="L472" s="1"/>
      <c r="M472" s="1"/>
      <c r="N472" s="1"/>
      <c r="O472" s="1"/>
      <c r="P472" s="1"/>
      <c r="Q472" s="1"/>
      <c r="R472" s="1"/>
      <c r="S472" s="1"/>
      <c r="T472" s="1"/>
      <c r="U472" s="1"/>
      <c r="V472" s="1"/>
      <c r="W472" s="1"/>
    </row>
    <row r="473" spans="1:23" s="9" customFormat="1" ht="15" customHeight="1">
      <c r="A473" s="2"/>
      <c r="B473" s="3"/>
      <c r="C473" s="1"/>
      <c r="D473" s="1"/>
      <c r="E473" s="1"/>
      <c r="F473" s="5"/>
      <c r="G473" s="21"/>
      <c r="H473" s="23"/>
      <c r="I473" s="25"/>
      <c r="K473" s="1"/>
      <c r="L473" s="1"/>
      <c r="M473" s="1"/>
      <c r="N473" s="1"/>
      <c r="O473" s="1"/>
      <c r="P473" s="1"/>
      <c r="Q473" s="1"/>
      <c r="R473" s="1"/>
      <c r="S473" s="1"/>
      <c r="T473" s="1"/>
      <c r="U473" s="1"/>
      <c r="V473" s="1"/>
      <c r="W473" s="1"/>
    </row>
    <row r="474" spans="1:23" s="9" customFormat="1" ht="15" customHeight="1">
      <c r="A474" s="2"/>
      <c r="B474" s="3"/>
      <c r="C474" s="1"/>
      <c r="D474" s="1"/>
      <c r="E474" s="1"/>
      <c r="F474" s="5"/>
      <c r="G474" s="21"/>
      <c r="H474" s="23"/>
      <c r="I474" s="25"/>
      <c r="K474" s="1"/>
      <c r="L474" s="1"/>
      <c r="M474" s="1"/>
      <c r="N474" s="1"/>
      <c r="O474" s="1"/>
      <c r="P474" s="1"/>
      <c r="Q474" s="1"/>
      <c r="R474" s="1"/>
      <c r="S474" s="1"/>
      <c r="T474" s="1"/>
      <c r="U474" s="1"/>
      <c r="V474" s="1"/>
      <c r="W474" s="1"/>
    </row>
    <row r="475" spans="1:23" s="9" customFormat="1" ht="15" customHeight="1">
      <c r="A475" s="2"/>
      <c r="B475" s="3"/>
      <c r="C475" s="1"/>
      <c r="D475" s="1"/>
      <c r="E475" s="1"/>
      <c r="F475" s="5"/>
      <c r="G475" s="21"/>
      <c r="H475" s="23"/>
      <c r="I475" s="25"/>
      <c r="K475" s="1"/>
      <c r="L475" s="1"/>
      <c r="M475" s="1"/>
      <c r="N475" s="1"/>
      <c r="O475" s="1"/>
      <c r="P475" s="1"/>
      <c r="Q475" s="1"/>
      <c r="R475" s="1"/>
      <c r="S475" s="1"/>
      <c r="T475" s="1"/>
      <c r="U475" s="1"/>
      <c r="V475" s="1"/>
      <c r="W475" s="1"/>
    </row>
    <row r="476" spans="1:23" s="9" customFormat="1" ht="15" customHeight="1">
      <c r="A476" s="2"/>
      <c r="B476" s="3"/>
      <c r="C476" s="1"/>
      <c r="D476" s="1"/>
      <c r="E476" s="1"/>
      <c r="F476" s="5"/>
      <c r="G476" s="21"/>
      <c r="H476" s="23"/>
      <c r="I476" s="25"/>
      <c r="K476" s="1"/>
      <c r="L476" s="1"/>
      <c r="M476" s="1"/>
      <c r="N476" s="1"/>
      <c r="O476" s="1"/>
      <c r="P476" s="1"/>
      <c r="Q476" s="1"/>
      <c r="R476" s="1"/>
      <c r="S476" s="1"/>
      <c r="T476" s="1"/>
      <c r="U476" s="1"/>
      <c r="V476" s="1"/>
      <c r="W476" s="1"/>
    </row>
    <row r="477" spans="1:23" s="9" customFormat="1" ht="15" customHeight="1">
      <c r="A477" s="2"/>
      <c r="B477" s="3"/>
      <c r="C477" s="1"/>
      <c r="D477" s="1"/>
      <c r="E477" s="1"/>
      <c r="F477" s="5"/>
      <c r="G477" s="21"/>
      <c r="H477" s="23"/>
      <c r="I477" s="25"/>
      <c r="K477" s="1"/>
      <c r="L477" s="1"/>
      <c r="M477" s="1"/>
      <c r="N477" s="1"/>
      <c r="O477" s="1"/>
      <c r="P477" s="1"/>
      <c r="Q477" s="1"/>
      <c r="R477" s="1"/>
      <c r="S477" s="1"/>
      <c r="T477" s="1"/>
      <c r="U477" s="1"/>
      <c r="V477" s="1"/>
      <c r="W477" s="1"/>
    </row>
    <row r="478" spans="1:23" s="9" customFormat="1" ht="15" customHeight="1">
      <c r="A478" s="2"/>
      <c r="B478" s="3"/>
      <c r="C478" s="1"/>
      <c r="D478" s="1"/>
      <c r="E478" s="1"/>
      <c r="F478" s="5"/>
      <c r="G478" s="21"/>
      <c r="H478" s="23"/>
      <c r="I478" s="25"/>
      <c r="K478" s="1"/>
      <c r="L478" s="1"/>
      <c r="M478" s="1"/>
      <c r="N478" s="1"/>
      <c r="O478" s="1"/>
      <c r="P478" s="1"/>
      <c r="Q478" s="1"/>
      <c r="R478" s="1"/>
      <c r="S478" s="1"/>
      <c r="T478" s="1"/>
      <c r="U478" s="1"/>
      <c r="V478" s="1"/>
      <c r="W478" s="1"/>
    </row>
    <row r="479" spans="1:23" s="9" customFormat="1" ht="15" customHeight="1">
      <c r="A479" s="2"/>
      <c r="B479" s="3"/>
      <c r="C479" s="1"/>
      <c r="D479" s="1"/>
      <c r="E479" s="1"/>
      <c r="F479" s="5"/>
      <c r="G479" s="21"/>
      <c r="H479" s="23"/>
      <c r="I479" s="25"/>
      <c r="K479" s="1"/>
      <c r="L479" s="1"/>
      <c r="M479" s="1"/>
      <c r="N479" s="1"/>
      <c r="O479" s="1"/>
      <c r="P479" s="1"/>
      <c r="Q479" s="1"/>
      <c r="R479" s="1"/>
      <c r="S479" s="1"/>
      <c r="T479" s="1"/>
      <c r="U479" s="1"/>
      <c r="V479" s="1"/>
      <c r="W479" s="1"/>
    </row>
    <row r="480" spans="1:23" s="9" customFormat="1" ht="15" customHeight="1">
      <c r="A480" s="2"/>
      <c r="B480" s="3"/>
      <c r="C480" s="1"/>
      <c r="D480" s="1"/>
      <c r="E480" s="1"/>
      <c r="F480" s="5"/>
      <c r="G480" s="21"/>
      <c r="H480" s="23"/>
      <c r="I480" s="25"/>
      <c r="K480" s="1"/>
      <c r="L480" s="1"/>
      <c r="M480" s="1"/>
      <c r="N480" s="1"/>
      <c r="O480" s="1"/>
      <c r="P480" s="1"/>
      <c r="Q480" s="1"/>
      <c r="R480" s="1"/>
      <c r="S480" s="1"/>
      <c r="T480" s="1"/>
      <c r="U480" s="1"/>
      <c r="V480" s="1"/>
      <c r="W480" s="1"/>
    </row>
    <row r="481" spans="1:23" s="9" customFormat="1" ht="15" customHeight="1">
      <c r="A481" s="2"/>
      <c r="B481" s="3"/>
      <c r="C481" s="1"/>
      <c r="D481" s="1"/>
      <c r="E481" s="1"/>
      <c r="F481" s="5"/>
      <c r="G481" s="21"/>
      <c r="H481" s="23"/>
      <c r="I481" s="25"/>
      <c r="K481" s="1"/>
      <c r="L481" s="1"/>
      <c r="M481" s="1"/>
      <c r="N481" s="1"/>
      <c r="O481" s="1"/>
      <c r="P481" s="1"/>
      <c r="Q481" s="1"/>
      <c r="R481" s="1"/>
      <c r="S481" s="1"/>
      <c r="T481" s="1"/>
      <c r="U481" s="1"/>
      <c r="V481" s="1"/>
      <c r="W481" s="1"/>
    </row>
    <row r="482" spans="1:23" s="9" customFormat="1" ht="15" customHeight="1">
      <c r="A482" s="2"/>
      <c r="B482" s="3"/>
      <c r="C482" s="1"/>
      <c r="D482" s="1"/>
      <c r="E482" s="1"/>
      <c r="F482" s="5"/>
      <c r="G482" s="21"/>
      <c r="H482" s="23"/>
      <c r="I482" s="25"/>
      <c r="K482" s="1"/>
      <c r="L482" s="1"/>
      <c r="M482" s="1"/>
      <c r="N482" s="1"/>
      <c r="O482" s="1"/>
      <c r="P482" s="1"/>
      <c r="Q482" s="1"/>
      <c r="R482" s="1"/>
      <c r="S482" s="1"/>
      <c r="T482" s="1"/>
      <c r="U482" s="1"/>
      <c r="V482" s="1"/>
      <c r="W482" s="1"/>
    </row>
    <row r="483" spans="1:23" s="9" customFormat="1" ht="15" customHeight="1">
      <c r="A483" s="2"/>
      <c r="B483" s="3"/>
      <c r="C483" s="1"/>
      <c r="D483" s="1"/>
      <c r="E483" s="1"/>
      <c r="F483" s="5"/>
      <c r="G483" s="21"/>
      <c r="H483" s="23"/>
      <c r="I483" s="25"/>
      <c r="K483" s="1"/>
      <c r="L483" s="1"/>
      <c r="M483" s="1"/>
      <c r="N483" s="1"/>
      <c r="O483" s="1"/>
      <c r="P483" s="1"/>
      <c r="Q483" s="1"/>
      <c r="R483" s="1"/>
      <c r="S483" s="1"/>
      <c r="T483" s="1"/>
      <c r="U483" s="1"/>
      <c r="V483" s="1"/>
      <c r="W483" s="1"/>
    </row>
    <row r="484" spans="1:23" s="9" customFormat="1" ht="15" customHeight="1">
      <c r="A484" s="2"/>
      <c r="B484" s="3"/>
      <c r="C484" s="1"/>
      <c r="D484" s="1"/>
      <c r="E484" s="1"/>
      <c r="F484" s="5"/>
      <c r="G484" s="21"/>
      <c r="H484" s="23"/>
      <c r="I484" s="25"/>
      <c r="K484" s="1"/>
      <c r="L484" s="1"/>
      <c r="M484" s="1"/>
      <c r="N484" s="1"/>
      <c r="O484" s="1"/>
      <c r="P484" s="1"/>
      <c r="Q484" s="1"/>
      <c r="R484" s="1"/>
      <c r="S484" s="1"/>
      <c r="T484" s="1"/>
      <c r="U484" s="1"/>
      <c r="V484" s="1"/>
      <c r="W484" s="1"/>
    </row>
    <row r="485" spans="1:23" s="9" customFormat="1" ht="15" customHeight="1">
      <c r="A485" s="2"/>
      <c r="B485" s="3"/>
      <c r="C485" s="1"/>
      <c r="D485" s="1"/>
      <c r="E485" s="1"/>
      <c r="F485" s="5"/>
      <c r="G485" s="21"/>
      <c r="H485" s="23"/>
      <c r="I485" s="25"/>
      <c r="K485" s="1"/>
      <c r="L485" s="1"/>
      <c r="M485" s="1"/>
      <c r="N485" s="1"/>
      <c r="O485" s="1"/>
      <c r="P485" s="1"/>
      <c r="Q485" s="1"/>
      <c r="R485" s="1"/>
      <c r="S485" s="1"/>
      <c r="T485" s="1"/>
      <c r="U485" s="1"/>
      <c r="V485" s="1"/>
      <c r="W485" s="1"/>
    </row>
    <row r="486" spans="1:23" s="9" customFormat="1" ht="15" customHeight="1">
      <c r="A486" s="2"/>
      <c r="B486" s="3"/>
      <c r="C486" s="1"/>
      <c r="D486" s="1"/>
      <c r="E486" s="1"/>
      <c r="F486" s="5"/>
      <c r="G486" s="21"/>
      <c r="H486" s="23"/>
      <c r="I486" s="25"/>
      <c r="K486" s="1"/>
      <c r="L486" s="1"/>
      <c r="M486" s="1"/>
      <c r="N486" s="1"/>
      <c r="O486" s="1"/>
      <c r="P486" s="1"/>
      <c r="Q486" s="1"/>
      <c r="R486" s="1"/>
      <c r="S486" s="1"/>
      <c r="T486" s="1"/>
      <c r="U486" s="1"/>
      <c r="V486" s="1"/>
      <c r="W486" s="1"/>
    </row>
    <row r="487" spans="1:23" s="9" customFormat="1" ht="15" customHeight="1">
      <c r="A487" s="2"/>
      <c r="B487" s="3"/>
      <c r="C487" s="1"/>
      <c r="D487" s="1"/>
      <c r="E487" s="1"/>
      <c r="F487" s="5"/>
      <c r="G487" s="21"/>
      <c r="H487" s="23"/>
      <c r="I487" s="25"/>
      <c r="K487" s="1"/>
      <c r="L487" s="1"/>
      <c r="M487" s="1"/>
      <c r="N487" s="1"/>
      <c r="O487" s="1"/>
      <c r="P487" s="1"/>
      <c r="Q487" s="1"/>
      <c r="R487" s="1"/>
      <c r="S487" s="1"/>
      <c r="T487" s="1"/>
      <c r="U487" s="1"/>
      <c r="V487" s="1"/>
      <c r="W487" s="1"/>
    </row>
    <row r="488" spans="1:23" s="9" customFormat="1" ht="15" customHeight="1">
      <c r="A488" s="2"/>
      <c r="B488" s="3"/>
      <c r="C488" s="1"/>
      <c r="D488" s="1"/>
      <c r="E488" s="1"/>
      <c r="F488" s="5"/>
      <c r="G488" s="21"/>
      <c r="H488" s="23"/>
      <c r="I488" s="25"/>
      <c r="K488" s="1"/>
      <c r="L488" s="1"/>
      <c r="M488" s="1"/>
      <c r="N488" s="1"/>
      <c r="O488" s="1"/>
      <c r="P488" s="1"/>
      <c r="Q488" s="1"/>
      <c r="R488" s="1"/>
      <c r="S488" s="1"/>
      <c r="T488" s="1"/>
      <c r="U488" s="1"/>
      <c r="V488" s="1"/>
      <c r="W488" s="1"/>
    </row>
    <row r="489" spans="1:23" s="9" customFormat="1" ht="15" customHeight="1">
      <c r="A489" s="2"/>
      <c r="B489" s="3"/>
      <c r="C489" s="1"/>
      <c r="D489" s="1"/>
      <c r="E489" s="1"/>
      <c r="F489" s="5"/>
      <c r="G489" s="21"/>
      <c r="H489" s="23"/>
      <c r="I489" s="25"/>
      <c r="K489" s="1"/>
      <c r="L489" s="1"/>
      <c r="M489" s="1"/>
      <c r="N489" s="1"/>
      <c r="O489" s="1"/>
      <c r="P489" s="1"/>
      <c r="Q489" s="1"/>
      <c r="R489" s="1"/>
      <c r="S489" s="1"/>
      <c r="T489" s="1"/>
      <c r="U489" s="1"/>
      <c r="V489" s="1"/>
      <c r="W489" s="1"/>
    </row>
    <row r="490" spans="1:23" s="9" customFormat="1" ht="15" customHeight="1">
      <c r="A490" s="2"/>
      <c r="B490" s="3"/>
      <c r="C490" s="1"/>
      <c r="D490" s="1"/>
      <c r="E490" s="1"/>
      <c r="F490" s="5"/>
      <c r="G490" s="21"/>
      <c r="H490" s="23"/>
      <c r="I490" s="25"/>
      <c r="K490" s="1"/>
      <c r="L490" s="1"/>
      <c r="M490" s="1"/>
      <c r="N490" s="1"/>
      <c r="O490" s="1"/>
      <c r="P490" s="1"/>
      <c r="Q490" s="1"/>
      <c r="R490" s="1"/>
      <c r="S490" s="1"/>
      <c r="T490" s="1"/>
      <c r="U490" s="1"/>
      <c r="V490" s="1"/>
      <c r="W490" s="1"/>
    </row>
    <row r="491" spans="1:23" s="9" customFormat="1" ht="15" customHeight="1">
      <c r="A491" s="2"/>
      <c r="B491" s="3"/>
      <c r="C491" s="1"/>
      <c r="D491" s="1"/>
      <c r="E491" s="1"/>
      <c r="F491" s="5"/>
      <c r="G491" s="21"/>
      <c r="H491" s="23"/>
      <c r="I491" s="25"/>
      <c r="K491" s="1"/>
      <c r="L491" s="1"/>
      <c r="M491" s="1"/>
      <c r="N491" s="1"/>
      <c r="O491" s="1"/>
      <c r="P491" s="1"/>
      <c r="Q491" s="1"/>
      <c r="R491" s="1"/>
      <c r="S491" s="1"/>
      <c r="T491" s="1"/>
      <c r="U491" s="1"/>
      <c r="V491" s="1"/>
      <c r="W491" s="1"/>
    </row>
    <row r="492" spans="1:23" s="9" customFormat="1" ht="15" customHeight="1">
      <c r="A492" s="2"/>
      <c r="B492" s="3"/>
      <c r="C492" s="1"/>
      <c r="D492" s="1"/>
      <c r="E492" s="1"/>
      <c r="F492" s="5"/>
      <c r="G492" s="21"/>
      <c r="H492" s="23"/>
      <c r="I492" s="25"/>
      <c r="K492" s="1"/>
      <c r="L492" s="1"/>
      <c r="M492" s="1"/>
      <c r="N492" s="1"/>
      <c r="O492" s="1"/>
      <c r="P492" s="1"/>
      <c r="Q492" s="1"/>
      <c r="R492" s="1"/>
      <c r="S492" s="1"/>
      <c r="T492" s="1"/>
      <c r="U492" s="1"/>
      <c r="V492" s="1"/>
      <c r="W492" s="1"/>
    </row>
    <row r="493" spans="1:23" s="9" customFormat="1" ht="15" customHeight="1">
      <c r="A493" s="2"/>
      <c r="B493" s="3"/>
      <c r="C493" s="1"/>
      <c r="D493" s="1"/>
      <c r="E493" s="1"/>
      <c r="F493" s="5"/>
      <c r="G493" s="21"/>
      <c r="H493" s="23"/>
      <c r="I493" s="25"/>
      <c r="K493" s="1"/>
      <c r="L493" s="1"/>
      <c r="M493" s="1"/>
      <c r="N493" s="1"/>
      <c r="O493" s="1"/>
      <c r="P493" s="1"/>
      <c r="Q493" s="1"/>
      <c r="R493" s="1"/>
      <c r="S493" s="1"/>
      <c r="T493" s="1"/>
      <c r="U493" s="1"/>
      <c r="V493" s="1"/>
      <c r="W493" s="1"/>
    </row>
    <row r="494" spans="1:23" s="9" customFormat="1" ht="15" customHeight="1">
      <c r="A494" s="2"/>
      <c r="B494" s="3"/>
      <c r="C494" s="1"/>
      <c r="D494" s="1"/>
      <c r="E494" s="1"/>
      <c r="F494" s="5"/>
      <c r="G494" s="21"/>
      <c r="H494" s="23"/>
      <c r="I494" s="25"/>
      <c r="K494" s="1"/>
      <c r="L494" s="1"/>
      <c r="M494" s="1"/>
      <c r="N494" s="1"/>
      <c r="O494" s="1"/>
      <c r="P494" s="1"/>
      <c r="Q494" s="1"/>
      <c r="R494" s="1"/>
      <c r="S494" s="1"/>
      <c r="T494" s="1"/>
      <c r="U494" s="1"/>
      <c r="V494" s="1"/>
      <c r="W494" s="1"/>
    </row>
    <row r="495" spans="1:23" s="9" customFormat="1" ht="15" customHeight="1">
      <c r="A495" s="2"/>
      <c r="B495" s="3"/>
      <c r="C495" s="1"/>
      <c r="D495" s="1"/>
      <c r="E495" s="1"/>
      <c r="F495" s="5"/>
      <c r="G495" s="21"/>
      <c r="H495" s="23"/>
      <c r="I495" s="25"/>
      <c r="K495" s="1"/>
      <c r="L495" s="1"/>
      <c r="M495" s="1"/>
      <c r="N495" s="1"/>
      <c r="O495" s="1"/>
      <c r="P495" s="1"/>
      <c r="Q495" s="1"/>
      <c r="R495" s="1"/>
      <c r="S495" s="1"/>
      <c r="T495" s="1"/>
      <c r="U495" s="1"/>
      <c r="V495" s="1"/>
      <c r="W495" s="1"/>
    </row>
    <row r="496" spans="1:23" s="9" customFormat="1" ht="15" customHeight="1">
      <c r="A496" s="2"/>
      <c r="B496" s="3"/>
      <c r="C496" s="1"/>
      <c r="D496" s="1"/>
      <c r="E496" s="1"/>
      <c r="F496" s="5"/>
      <c r="G496" s="21"/>
      <c r="H496" s="23"/>
      <c r="I496" s="25"/>
      <c r="K496" s="1"/>
      <c r="L496" s="1"/>
      <c r="M496" s="1"/>
      <c r="N496" s="1"/>
      <c r="O496" s="1"/>
      <c r="P496" s="1"/>
      <c r="Q496" s="1"/>
      <c r="R496" s="1"/>
      <c r="S496" s="1"/>
      <c r="T496" s="1"/>
      <c r="U496" s="1"/>
      <c r="V496" s="1"/>
      <c r="W496" s="1"/>
    </row>
    <row r="497" spans="1:23" s="9" customFormat="1" ht="15" customHeight="1">
      <c r="A497" s="2"/>
      <c r="B497" s="3"/>
      <c r="C497" s="1"/>
      <c r="D497" s="1"/>
      <c r="E497" s="1"/>
      <c r="F497" s="5"/>
      <c r="G497" s="21"/>
      <c r="H497" s="23"/>
      <c r="I497" s="25"/>
      <c r="K497" s="1"/>
      <c r="L497" s="1"/>
      <c r="M497" s="1"/>
      <c r="N497" s="1"/>
      <c r="O497" s="1"/>
      <c r="P497" s="1"/>
      <c r="Q497" s="1"/>
      <c r="R497" s="1"/>
      <c r="S497" s="1"/>
      <c r="T497" s="1"/>
      <c r="U497" s="1"/>
      <c r="V497" s="1"/>
      <c r="W497" s="1"/>
    </row>
    <row r="498" spans="1:23" s="9" customFormat="1" ht="15" customHeight="1">
      <c r="A498" s="2"/>
      <c r="B498" s="3"/>
      <c r="C498" s="1"/>
      <c r="D498" s="1"/>
      <c r="E498" s="1"/>
      <c r="F498" s="5"/>
      <c r="G498" s="21"/>
      <c r="H498" s="23"/>
      <c r="I498" s="25"/>
      <c r="K498" s="1"/>
      <c r="L498" s="1"/>
      <c r="M498" s="1"/>
      <c r="N498" s="1"/>
      <c r="O498" s="1"/>
      <c r="P498" s="1"/>
      <c r="Q498" s="1"/>
      <c r="R498" s="1"/>
      <c r="S498" s="1"/>
      <c r="T498" s="1"/>
      <c r="U498" s="1"/>
      <c r="V498" s="1"/>
      <c r="W498" s="1"/>
    </row>
    <row r="499" spans="1:23" s="9" customFormat="1" ht="15" customHeight="1">
      <c r="A499" s="2"/>
      <c r="B499" s="3"/>
      <c r="C499" s="1"/>
      <c r="D499" s="1"/>
      <c r="E499" s="1"/>
      <c r="F499" s="5"/>
      <c r="G499" s="21"/>
      <c r="H499" s="23"/>
      <c r="I499" s="25"/>
      <c r="K499" s="1"/>
      <c r="L499" s="1"/>
      <c r="M499" s="1"/>
      <c r="N499" s="1"/>
      <c r="O499" s="1"/>
      <c r="P499" s="1"/>
      <c r="Q499" s="1"/>
      <c r="R499" s="1"/>
      <c r="S499" s="1"/>
      <c r="T499" s="1"/>
      <c r="U499" s="1"/>
      <c r="V499" s="1"/>
      <c r="W499" s="1"/>
    </row>
    <row r="500" spans="1:23" s="9" customFormat="1" ht="15" customHeight="1">
      <c r="A500" s="2"/>
      <c r="B500" s="3"/>
      <c r="C500" s="1"/>
      <c r="D500" s="1"/>
      <c r="E500" s="1"/>
      <c r="F500" s="5"/>
      <c r="G500" s="21"/>
      <c r="H500" s="23"/>
      <c r="I500" s="25"/>
      <c r="K500" s="1"/>
      <c r="L500" s="1"/>
      <c r="M500" s="1"/>
      <c r="N500" s="1"/>
      <c r="O500" s="1"/>
      <c r="P500" s="1"/>
      <c r="Q500" s="1"/>
      <c r="R500" s="1"/>
      <c r="S500" s="1"/>
      <c r="T500" s="1"/>
      <c r="U500" s="1"/>
      <c r="V500" s="1"/>
      <c r="W500" s="1"/>
    </row>
    <row r="501" spans="1:23" s="9" customFormat="1" ht="15" customHeight="1">
      <c r="A501" s="2"/>
      <c r="B501" s="3"/>
      <c r="C501" s="1"/>
      <c r="D501" s="1"/>
      <c r="E501" s="1"/>
      <c r="F501" s="5"/>
      <c r="G501" s="21"/>
      <c r="H501" s="23"/>
      <c r="I501" s="25"/>
      <c r="K501" s="1"/>
      <c r="L501" s="1"/>
      <c r="M501" s="1"/>
      <c r="N501" s="1"/>
      <c r="O501" s="1"/>
      <c r="P501" s="1"/>
      <c r="Q501" s="1"/>
      <c r="R501" s="1"/>
      <c r="S501" s="1"/>
      <c r="T501" s="1"/>
      <c r="U501" s="1"/>
      <c r="V501" s="1"/>
      <c r="W501" s="1"/>
    </row>
    <row r="502" spans="1:23" s="9" customFormat="1" ht="15" customHeight="1">
      <c r="A502" s="2"/>
      <c r="B502" s="3"/>
      <c r="C502" s="1"/>
      <c r="D502" s="1"/>
      <c r="E502" s="1"/>
      <c r="F502" s="5"/>
      <c r="G502" s="21"/>
      <c r="H502" s="23"/>
      <c r="I502" s="25"/>
      <c r="K502" s="1"/>
      <c r="L502" s="1"/>
      <c r="M502" s="1"/>
      <c r="N502" s="1"/>
      <c r="O502" s="1"/>
      <c r="P502" s="1"/>
      <c r="Q502" s="1"/>
      <c r="R502" s="1"/>
      <c r="S502" s="1"/>
      <c r="T502" s="1"/>
      <c r="U502" s="1"/>
      <c r="V502" s="1"/>
      <c r="W502" s="1"/>
    </row>
    <row r="503" spans="1:23" s="9" customFormat="1" ht="15" customHeight="1">
      <c r="A503" s="2"/>
      <c r="B503" s="3"/>
      <c r="C503" s="1"/>
      <c r="D503" s="1"/>
      <c r="E503" s="1"/>
      <c r="F503" s="5"/>
      <c r="G503" s="21"/>
      <c r="H503" s="23"/>
      <c r="I503" s="25"/>
      <c r="K503" s="1"/>
      <c r="L503" s="1"/>
      <c r="M503" s="1"/>
      <c r="N503" s="1"/>
      <c r="O503" s="1"/>
      <c r="P503" s="1"/>
      <c r="Q503" s="1"/>
      <c r="R503" s="1"/>
      <c r="S503" s="1"/>
      <c r="T503" s="1"/>
      <c r="U503" s="1"/>
      <c r="V503" s="1"/>
      <c r="W503" s="1"/>
    </row>
    <row r="504" spans="1:23" s="9" customFormat="1" ht="15" customHeight="1">
      <c r="A504" s="2"/>
      <c r="B504" s="3"/>
      <c r="C504" s="1"/>
      <c r="D504" s="1"/>
      <c r="E504" s="1"/>
      <c r="F504" s="5"/>
      <c r="G504" s="21"/>
      <c r="H504" s="23"/>
      <c r="I504" s="25"/>
      <c r="K504" s="1"/>
      <c r="L504" s="1"/>
      <c r="M504" s="1"/>
      <c r="N504" s="1"/>
      <c r="O504" s="1"/>
      <c r="P504" s="1"/>
      <c r="Q504" s="1"/>
      <c r="R504" s="1"/>
      <c r="S504" s="1"/>
      <c r="T504" s="1"/>
      <c r="U504" s="1"/>
      <c r="V504" s="1"/>
      <c r="W504" s="1"/>
    </row>
    <row r="505" spans="1:23" s="9" customFormat="1" ht="15" customHeight="1">
      <c r="A505" s="2"/>
      <c r="B505" s="3"/>
      <c r="C505" s="1"/>
      <c r="D505" s="1"/>
      <c r="E505" s="1"/>
      <c r="F505" s="5"/>
      <c r="G505" s="21"/>
      <c r="H505" s="23"/>
      <c r="I505" s="25"/>
      <c r="K505" s="1"/>
      <c r="L505" s="1"/>
      <c r="M505" s="1"/>
      <c r="N505" s="1"/>
      <c r="O505" s="1"/>
      <c r="P505" s="1"/>
      <c r="Q505" s="1"/>
      <c r="R505" s="1"/>
      <c r="S505" s="1"/>
      <c r="T505" s="1"/>
      <c r="U505" s="1"/>
      <c r="V505" s="1"/>
      <c r="W505" s="1"/>
    </row>
    <row r="506" spans="1:23" s="9" customFormat="1" ht="15" customHeight="1">
      <c r="A506" s="2"/>
      <c r="B506" s="3"/>
      <c r="C506" s="1"/>
      <c r="D506" s="1"/>
      <c r="E506" s="1"/>
      <c r="F506" s="5"/>
      <c r="G506" s="21"/>
      <c r="H506" s="23"/>
      <c r="I506" s="25"/>
      <c r="K506" s="1"/>
      <c r="L506" s="1"/>
      <c r="M506" s="1"/>
      <c r="N506" s="1"/>
      <c r="O506" s="1"/>
      <c r="P506" s="1"/>
      <c r="Q506" s="1"/>
      <c r="R506" s="1"/>
      <c r="S506" s="1"/>
      <c r="T506" s="1"/>
      <c r="U506" s="1"/>
      <c r="V506" s="1"/>
      <c r="W506" s="1"/>
    </row>
    <row r="507" spans="1:23" s="9" customFormat="1" ht="15" customHeight="1">
      <c r="A507" s="2"/>
      <c r="B507" s="3"/>
      <c r="C507" s="1"/>
      <c r="D507" s="1"/>
      <c r="E507" s="1"/>
      <c r="F507" s="5"/>
      <c r="G507" s="21"/>
      <c r="H507" s="23"/>
      <c r="I507" s="25"/>
      <c r="K507" s="1"/>
      <c r="L507" s="1"/>
      <c r="M507" s="1"/>
      <c r="N507" s="1"/>
      <c r="O507" s="1"/>
      <c r="P507" s="1"/>
      <c r="Q507" s="1"/>
      <c r="R507" s="1"/>
      <c r="S507" s="1"/>
      <c r="T507" s="1"/>
      <c r="U507" s="1"/>
      <c r="V507" s="1"/>
      <c r="W507" s="1"/>
    </row>
    <row r="508" spans="1:23" s="9" customFormat="1" ht="15" customHeight="1">
      <c r="A508" s="2"/>
      <c r="B508" s="3"/>
      <c r="C508" s="1"/>
      <c r="D508" s="1"/>
      <c r="E508" s="1"/>
      <c r="F508" s="5"/>
      <c r="G508" s="21"/>
      <c r="H508" s="23"/>
      <c r="I508" s="25"/>
      <c r="K508" s="1"/>
      <c r="L508" s="1"/>
      <c r="M508" s="1"/>
      <c r="N508" s="1"/>
      <c r="O508" s="1"/>
      <c r="P508" s="1"/>
      <c r="Q508" s="1"/>
      <c r="R508" s="1"/>
      <c r="S508" s="1"/>
      <c r="T508" s="1"/>
      <c r="U508" s="1"/>
      <c r="V508" s="1"/>
      <c r="W508" s="1"/>
    </row>
    <row r="509" spans="1:23" s="9" customFormat="1" ht="15" customHeight="1">
      <c r="A509" s="2"/>
      <c r="B509" s="3"/>
      <c r="C509" s="1"/>
      <c r="D509" s="1"/>
      <c r="E509" s="1"/>
      <c r="F509" s="5"/>
      <c r="G509" s="21"/>
      <c r="H509" s="23"/>
      <c r="I509" s="25"/>
      <c r="K509" s="1"/>
      <c r="L509" s="1"/>
      <c r="M509" s="1"/>
      <c r="N509" s="1"/>
      <c r="O509" s="1"/>
      <c r="P509" s="1"/>
      <c r="Q509" s="1"/>
      <c r="R509" s="1"/>
      <c r="S509" s="1"/>
      <c r="T509" s="1"/>
      <c r="U509" s="1"/>
      <c r="V509" s="1"/>
      <c r="W509" s="1"/>
    </row>
    <row r="510" spans="1:23" s="9" customFormat="1" ht="15" customHeight="1">
      <c r="A510" s="2"/>
      <c r="B510" s="3"/>
      <c r="C510" s="1"/>
      <c r="D510" s="1"/>
      <c r="E510" s="1"/>
      <c r="F510" s="5"/>
      <c r="G510" s="21"/>
      <c r="H510" s="23"/>
      <c r="I510" s="25"/>
      <c r="K510" s="1"/>
      <c r="L510" s="1"/>
      <c r="M510" s="1"/>
      <c r="N510" s="1"/>
      <c r="O510" s="1"/>
      <c r="P510" s="1"/>
      <c r="Q510" s="1"/>
      <c r="R510" s="1"/>
      <c r="S510" s="1"/>
      <c r="T510" s="1"/>
      <c r="U510" s="1"/>
      <c r="V510" s="1"/>
      <c r="W510" s="1"/>
    </row>
    <row r="511" spans="1:23" s="9" customFormat="1" ht="15" customHeight="1">
      <c r="A511" s="2"/>
      <c r="B511" s="3"/>
      <c r="C511" s="1"/>
      <c r="D511" s="1"/>
      <c r="E511" s="1"/>
      <c r="F511" s="5"/>
      <c r="G511" s="21"/>
      <c r="H511" s="23"/>
      <c r="I511" s="25"/>
      <c r="K511" s="1"/>
      <c r="L511" s="1"/>
      <c r="M511" s="1"/>
      <c r="N511" s="1"/>
      <c r="O511" s="1"/>
      <c r="P511" s="1"/>
      <c r="Q511" s="1"/>
      <c r="R511" s="1"/>
      <c r="S511" s="1"/>
      <c r="T511" s="1"/>
      <c r="U511" s="1"/>
      <c r="V511" s="1"/>
      <c r="W511" s="1"/>
    </row>
    <row r="512" spans="1:23" s="9" customFormat="1" ht="15" customHeight="1">
      <c r="A512" s="2"/>
      <c r="B512" s="3"/>
      <c r="C512" s="1"/>
      <c r="D512" s="1"/>
      <c r="E512" s="1"/>
      <c r="F512" s="5"/>
      <c r="G512" s="21"/>
      <c r="H512" s="23"/>
      <c r="I512" s="25"/>
      <c r="K512" s="1"/>
      <c r="L512" s="1"/>
      <c r="M512" s="1"/>
      <c r="N512" s="1"/>
      <c r="O512" s="1"/>
      <c r="P512" s="1"/>
      <c r="Q512" s="1"/>
      <c r="R512" s="1"/>
      <c r="S512" s="1"/>
      <c r="T512" s="1"/>
      <c r="U512" s="1"/>
      <c r="V512" s="1"/>
      <c r="W512" s="1"/>
    </row>
    <row r="513" spans="1:23" s="9" customFormat="1" ht="15" customHeight="1">
      <c r="A513" s="2"/>
      <c r="B513" s="3"/>
      <c r="C513" s="1"/>
      <c r="D513" s="1"/>
      <c r="E513" s="1"/>
      <c r="F513" s="5"/>
      <c r="G513" s="21"/>
      <c r="H513" s="23"/>
      <c r="I513" s="25"/>
      <c r="K513" s="1"/>
      <c r="L513" s="1"/>
      <c r="M513" s="1"/>
      <c r="N513" s="1"/>
      <c r="O513" s="1"/>
      <c r="P513" s="1"/>
      <c r="Q513" s="1"/>
      <c r="R513" s="1"/>
      <c r="S513" s="1"/>
      <c r="T513" s="1"/>
      <c r="U513" s="1"/>
      <c r="V513" s="1"/>
      <c r="W513" s="1"/>
    </row>
    <row r="514" spans="1:23" s="9" customFormat="1" ht="15" customHeight="1">
      <c r="A514" s="2"/>
      <c r="B514" s="3"/>
      <c r="C514" s="1"/>
      <c r="D514" s="1"/>
      <c r="E514" s="1"/>
      <c r="F514" s="5"/>
      <c r="G514" s="21"/>
      <c r="H514" s="23"/>
      <c r="I514" s="25"/>
      <c r="K514" s="1"/>
      <c r="L514" s="1"/>
      <c r="M514" s="1"/>
      <c r="N514" s="1"/>
      <c r="O514" s="1"/>
      <c r="P514" s="1"/>
      <c r="Q514" s="1"/>
      <c r="R514" s="1"/>
      <c r="S514" s="1"/>
      <c r="T514" s="1"/>
      <c r="U514" s="1"/>
      <c r="V514" s="1"/>
      <c r="W514" s="1"/>
    </row>
    <row r="515" spans="1:23" s="9" customFormat="1" ht="15" customHeight="1">
      <c r="A515" s="2"/>
      <c r="B515" s="3"/>
      <c r="C515" s="1"/>
      <c r="D515" s="1"/>
      <c r="E515" s="1"/>
      <c r="F515" s="5"/>
      <c r="G515" s="21"/>
      <c r="H515" s="23"/>
      <c r="I515" s="25"/>
      <c r="K515" s="1"/>
      <c r="L515" s="1"/>
      <c r="M515" s="1"/>
      <c r="N515" s="1"/>
      <c r="O515" s="1"/>
      <c r="P515" s="1"/>
      <c r="Q515" s="1"/>
      <c r="R515" s="1"/>
      <c r="S515" s="1"/>
      <c r="T515" s="1"/>
      <c r="U515" s="1"/>
      <c r="V515" s="1"/>
      <c r="W515" s="1"/>
    </row>
    <row r="516" spans="1:23" s="9" customFormat="1" ht="15" customHeight="1">
      <c r="A516" s="2"/>
      <c r="B516" s="3"/>
      <c r="C516" s="1"/>
      <c r="D516" s="1"/>
      <c r="E516" s="1"/>
      <c r="F516" s="5"/>
      <c r="G516" s="21"/>
      <c r="H516" s="23"/>
      <c r="I516" s="25"/>
      <c r="K516" s="1"/>
      <c r="L516" s="1"/>
      <c r="M516" s="1"/>
      <c r="N516" s="1"/>
      <c r="O516" s="1"/>
      <c r="P516" s="1"/>
      <c r="Q516" s="1"/>
      <c r="R516" s="1"/>
      <c r="S516" s="1"/>
      <c r="T516" s="1"/>
      <c r="U516" s="1"/>
      <c r="V516" s="1"/>
      <c r="W516" s="1"/>
    </row>
    <row r="517" spans="1:23" s="9" customFormat="1" ht="15" customHeight="1">
      <c r="A517" s="2"/>
      <c r="B517" s="3"/>
      <c r="C517" s="1"/>
      <c r="D517" s="1"/>
      <c r="E517" s="1"/>
      <c r="F517" s="5"/>
      <c r="G517" s="21"/>
      <c r="H517" s="23"/>
      <c r="I517" s="25"/>
      <c r="K517" s="1"/>
      <c r="L517" s="1"/>
      <c r="M517" s="1"/>
      <c r="N517" s="1"/>
      <c r="O517" s="1"/>
      <c r="P517" s="1"/>
      <c r="Q517" s="1"/>
      <c r="R517" s="1"/>
      <c r="S517" s="1"/>
      <c r="T517" s="1"/>
      <c r="U517" s="1"/>
      <c r="V517" s="1"/>
      <c r="W517" s="1"/>
    </row>
    <row r="518" spans="1:23" s="9" customFormat="1" ht="15" customHeight="1">
      <c r="A518" s="2"/>
      <c r="B518" s="3"/>
      <c r="C518" s="1"/>
      <c r="D518" s="1"/>
      <c r="E518" s="1"/>
      <c r="F518" s="5"/>
      <c r="G518" s="21"/>
      <c r="H518" s="23"/>
      <c r="I518" s="25"/>
      <c r="K518" s="1"/>
      <c r="L518" s="1"/>
      <c r="M518" s="1"/>
      <c r="N518" s="1"/>
      <c r="O518" s="1"/>
      <c r="P518" s="1"/>
      <c r="Q518" s="1"/>
      <c r="R518" s="1"/>
      <c r="S518" s="1"/>
      <c r="T518" s="1"/>
      <c r="U518" s="1"/>
      <c r="V518" s="1"/>
      <c r="W518" s="1"/>
    </row>
    <row r="519" spans="1:23" s="9" customFormat="1" ht="15" customHeight="1">
      <c r="A519" s="2"/>
      <c r="B519" s="3"/>
      <c r="C519" s="1"/>
      <c r="D519" s="1"/>
      <c r="E519" s="1"/>
      <c r="F519" s="5"/>
      <c r="G519" s="21"/>
      <c r="H519" s="23"/>
      <c r="I519" s="25"/>
      <c r="K519" s="1"/>
      <c r="L519" s="1"/>
      <c r="M519" s="1"/>
      <c r="N519" s="1"/>
      <c r="O519" s="1"/>
      <c r="P519" s="1"/>
      <c r="Q519" s="1"/>
      <c r="R519" s="1"/>
      <c r="S519" s="1"/>
      <c r="T519" s="1"/>
      <c r="U519" s="1"/>
      <c r="V519" s="1"/>
      <c r="W519" s="1"/>
    </row>
    <row r="520" spans="1:23" s="9" customFormat="1" ht="15" customHeight="1">
      <c r="A520" s="2"/>
      <c r="B520" s="3"/>
      <c r="C520" s="1"/>
      <c r="D520" s="1"/>
      <c r="E520" s="1"/>
      <c r="F520" s="5"/>
      <c r="G520" s="21"/>
      <c r="H520" s="23"/>
      <c r="I520" s="25"/>
      <c r="K520" s="1"/>
      <c r="L520" s="1"/>
      <c r="M520" s="1"/>
      <c r="N520" s="1"/>
      <c r="O520" s="1"/>
      <c r="P520" s="1"/>
      <c r="Q520" s="1"/>
      <c r="R520" s="1"/>
      <c r="S520" s="1"/>
      <c r="T520" s="1"/>
      <c r="U520" s="1"/>
      <c r="V520" s="1"/>
      <c r="W520" s="1"/>
    </row>
    <row r="521" spans="1:23" s="9" customFormat="1" ht="15" customHeight="1">
      <c r="A521" s="2"/>
      <c r="B521" s="3"/>
      <c r="C521" s="1"/>
      <c r="D521" s="1"/>
      <c r="E521" s="1"/>
      <c r="F521" s="5"/>
      <c r="G521" s="21"/>
      <c r="H521" s="23"/>
      <c r="I521" s="25"/>
      <c r="K521" s="1"/>
      <c r="L521" s="1"/>
      <c r="M521" s="1"/>
      <c r="N521" s="1"/>
      <c r="O521" s="1"/>
      <c r="P521" s="1"/>
      <c r="Q521" s="1"/>
      <c r="R521" s="1"/>
      <c r="S521" s="1"/>
      <c r="T521" s="1"/>
      <c r="U521" s="1"/>
      <c r="V521" s="1"/>
      <c r="W521" s="1"/>
    </row>
    <row r="522" spans="1:23" s="9" customFormat="1" ht="15" customHeight="1">
      <c r="A522" s="2"/>
      <c r="B522" s="3"/>
      <c r="C522" s="1"/>
      <c r="D522" s="1"/>
      <c r="E522" s="1"/>
      <c r="F522" s="5"/>
      <c r="G522" s="21"/>
      <c r="H522" s="23"/>
      <c r="I522" s="25"/>
      <c r="K522" s="1"/>
      <c r="L522" s="1"/>
      <c r="M522" s="1"/>
      <c r="N522" s="1"/>
      <c r="O522" s="1"/>
      <c r="P522" s="1"/>
      <c r="Q522" s="1"/>
      <c r="R522" s="1"/>
      <c r="S522" s="1"/>
      <c r="T522" s="1"/>
      <c r="U522" s="1"/>
      <c r="V522" s="1"/>
      <c r="W522" s="1"/>
    </row>
    <row r="523" spans="1:23" s="9" customFormat="1" ht="15" customHeight="1">
      <c r="A523" s="2"/>
      <c r="B523" s="3"/>
      <c r="C523" s="1"/>
      <c r="D523" s="1"/>
      <c r="E523" s="1"/>
      <c r="F523" s="5"/>
      <c r="G523" s="21"/>
      <c r="H523" s="23"/>
      <c r="I523" s="25"/>
      <c r="K523" s="1"/>
      <c r="L523" s="1"/>
      <c r="M523" s="1"/>
      <c r="N523" s="1"/>
      <c r="O523" s="1"/>
      <c r="P523" s="1"/>
      <c r="Q523" s="1"/>
      <c r="R523" s="1"/>
      <c r="S523" s="1"/>
      <c r="T523" s="1"/>
      <c r="U523" s="1"/>
      <c r="V523" s="1"/>
      <c r="W523" s="1"/>
    </row>
    <row r="524" spans="1:23" s="9" customFormat="1" ht="15" customHeight="1">
      <c r="A524" s="2"/>
      <c r="B524" s="3"/>
      <c r="C524" s="1"/>
      <c r="D524" s="1"/>
      <c r="E524" s="1"/>
      <c r="F524" s="5"/>
      <c r="G524" s="21"/>
      <c r="H524" s="23"/>
      <c r="I524" s="25"/>
      <c r="K524" s="1"/>
      <c r="L524" s="1"/>
      <c r="M524" s="1"/>
      <c r="N524" s="1"/>
      <c r="O524" s="1"/>
      <c r="P524" s="1"/>
      <c r="Q524" s="1"/>
      <c r="R524" s="1"/>
      <c r="S524" s="1"/>
      <c r="T524" s="1"/>
      <c r="U524" s="1"/>
      <c r="V524" s="1"/>
      <c r="W524" s="1"/>
    </row>
    <row r="525" spans="1:23" s="9" customFormat="1" ht="15" customHeight="1">
      <c r="A525" s="2"/>
      <c r="B525" s="3"/>
      <c r="C525" s="1"/>
      <c r="D525" s="1"/>
      <c r="E525" s="1"/>
      <c r="F525" s="5"/>
      <c r="G525" s="21"/>
      <c r="H525" s="23"/>
      <c r="I525" s="25"/>
      <c r="K525" s="1"/>
      <c r="L525" s="1"/>
      <c r="M525" s="1"/>
      <c r="N525" s="1"/>
      <c r="O525" s="1"/>
      <c r="P525" s="1"/>
      <c r="Q525" s="1"/>
      <c r="R525" s="1"/>
      <c r="S525" s="1"/>
      <c r="T525" s="1"/>
      <c r="U525" s="1"/>
      <c r="V525" s="1"/>
      <c r="W525" s="1"/>
    </row>
    <row r="526" spans="1:23" s="9" customFormat="1" ht="15" customHeight="1">
      <c r="A526" s="2"/>
      <c r="B526" s="3"/>
      <c r="C526" s="1"/>
      <c r="D526" s="1"/>
      <c r="E526" s="1"/>
      <c r="F526" s="5"/>
      <c r="G526" s="21"/>
      <c r="H526" s="23"/>
      <c r="I526" s="25"/>
      <c r="K526" s="1"/>
      <c r="L526" s="1"/>
      <c r="M526" s="1"/>
      <c r="N526" s="1"/>
      <c r="O526" s="1"/>
      <c r="P526" s="1"/>
      <c r="Q526" s="1"/>
      <c r="R526" s="1"/>
      <c r="S526" s="1"/>
      <c r="T526" s="1"/>
      <c r="U526" s="1"/>
      <c r="V526" s="1"/>
      <c r="W526" s="1"/>
    </row>
    <row r="527" spans="1:23" s="9" customFormat="1" ht="15" customHeight="1">
      <c r="A527" s="2"/>
      <c r="B527" s="3"/>
      <c r="C527" s="1"/>
      <c r="D527" s="1"/>
      <c r="E527" s="1"/>
      <c r="F527" s="5"/>
      <c r="G527" s="21"/>
      <c r="H527" s="23"/>
      <c r="I527" s="25"/>
      <c r="K527" s="1"/>
      <c r="L527" s="1"/>
      <c r="M527" s="1"/>
      <c r="N527" s="1"/>
      <c r="O527" s="1"/>
      <c r="P527" s="1"/>
      <c r="Q527" s="1"/>
      <c r="R527" s="1"/>
      <c r="S527" s="1"/>
      <c r="T527" s="1"/>
      <c r="U527" s="1"/>
      <c r="V527" s="1"/>
      <c r="W527" s="1"/>
    </row>
    <row r="528" spans="1:23" s="9" customFormat="1" ht="15" customHeight="1">
      <c r="A528" s="2"/>
      <c r="B528" s="3"/>
      <c r="C528" s="1"/>
      <c r="D528" s="1"/>
      <c r="E528" s="1"/>
      <c r="F528" s="5"/>
      <c r="G528" s="21"/>
      <c r="H528" s="23"/>
      <c r="I528" s="25"/>
      <c r="K528" s="1"/>
      <c r="L528" s="1"/>
      <c r="M528" s="1"/>
      <c r="N528" s="1"/>
      <c r="O528" s="1"/>
      <c r="P528" s="1"/>
      <c r="Q528" s="1"/>
      <c r="R528" s="1"/>
      <c r="S528" s="1"/>
      <c r="T528" s="1"/>
      <c r="U528" s="1"/>
      <c r="V528" s="1"/>
      <c r="W528" s="1"/>
    </row>
    <row r="529" spans="1:23" s="9" customFormat="1" ht="15" customHeight="1">
      <c r="A529" s="2"/>
      <c r="B529" s="3"/>
      <c r="C529" s="1"/>
      <c r="D529" s="1"/>
      <c r="E529" s="1"/>
      <c r="F529" s="5"/>
      <c r="G529" s="21"/>
      <c r="H529" s="23"/>
      <c r="I529" s="25"/>
      <c r="K529" s="1"/>
      <c r="L529" s="1"/>
      <c r="M529" s="1"/>
      <c r="N529" s="1"/>
      <c r="O529" s="1"/>
      <c r="P529" s="1"/>
      <c r="Q529" s="1"/>
      <c r="R529" s="1"/>
      <c r="S529" s="1"/>
      <c r="T529" s="1"/>
      <c r="U529" s="1"/>
      <c r="V529" s="1"/>
      <c r="W529" s="1"/>
    </row>
    <row r="530" spans="1:23" s="9" customFormat="1" ht="15" customHeight="1">
      <c r="A530" s="2"/>
      <c r="B530" s="3"/>
      <c r="C530" s="1"/>
      <c r="D530" s="1"/>
      <c r="E530" s="1"/>
      <c r="F530" s="5"/>
      <c r="G530" s="21"/>
      <c r="H530" s="23"/>
      <c r="I530" s="25"/>
      <c r="K530" s="1"/>
      <c r="L530" s="1"/>
      <c r="M530" s="1"/>
      <c r="N530" s="1"/>
      <c r="O530" s="1"/>
      <c r="P530" s="1"/>
      <c r="Q530" s="1"/>
      <c r="R530" s="1"/>
      <c r="S530" s="1"/>
      <c r="T530" s="1"/>
      <c r="U530" s="1"/>
      <c r="V530" s="1"/>
      <c r="W530" s="1"/>
    </row>
    <row r="531" spans="1:23" s="9" customFormat="1" ht="15" customHeight="1">
      <c r="A531" s="2"/>
      <c r="B531" s="3"/>
      <c r="C531" s="1"/>
      <c r="D531" s="1"/>
      <c r="E531" s="1"/>
      <c r="F531" s="5"/>
      <c r="G531" s="21"/>
      <c r="H531" s="23"/>
      <c r="I531" s="25"/>
      <c r="K531" s="1"/>
      <c r="L531" s="1"/>
      <c r="M531" s="1"/>
      <c r="N531" s="1"/>
      <c r="O531" s="1"/>
      <c r="P531" s="1"/>
      <c r="Q531" s="1"/>
      <c r="R531" s="1"/>
      <c r="S531" s="1"/>
      <c r="T531" s="1"/>
      <c r="U531" s="1"/>
      <c r="V531" s="1"/>
      <c r="W531" s="1"/>
    </row>
    <row r="532" spans="1:23" s="9" customFormat="1" ht="15" customHeight="1">
      <c r="A532" s="2"/>
      <c r="B532" s="3"/>
      <c r="C532" s="1"/>
      <c r="D532" s="1"/>
      <c r="E532" s="1"/>
      <c r="F532" s="5"/>
      <c r="G532" s="21"/>
      <c r="H532" s="23"/>
      <c r="I532" s="25"/>
      <c r="K532" s="1"/>
      <c r="L532" s="1"/>
      <c r="M532" s="1"/>
      <c r="N532" s="1"/>
      <c r="O532" s="1"/>
      <c r="P532" s="1"/>
      <c r="Q532" s="1"/>
      <c r="R532" s="1"/>
      <c r="S532" s="1"/>
      <c r="T532" s="1"/>
      <c r="U532" s="1"/>
      <c r="V532" s="1"/>
      <c r="W532" s="1"/>
    </row>
    <row r="533" spans="1:23" s="9" customFormat="1" ht="15" customHeight="1">
      <c r="A533" s="2"/>
      <c r="B533" s="3"/>
      <c r="C533" s="1"/>
      <c r="D533" s="1"/>
      <c r="E533" s="1"/>
      <c r="F533" s="5"/>
      <c r="G533" s="21"/>
      <c r="H533" s="23"/>
      <c r="I533" s="25"/>
      <c r="K533" s="1"/>
      <c r="L533" s="1"/>
      <c r="M533" s="1"/>
      <c r="N533" s="1"/>
      <c r="O533" s="1"/>
      <c r="P533" s="1"/>
      <c r="Q533" s="1"/>
      <c r="R533" s="1"/>
      <c r="S533" s="1"/>
      <c r="T533" s="1"/>
      <c r="U533" s="1"/>
      <c r="V533" s="1"/>
      <c r="W533" s="1"/>
    </row>
    <row r="534" spans="1:23" s="9" customFormat="1" ht="15" customHeight="1">
      <c r="A534" s="2"/>
      <c r="B534" s="3"/>
      <c r="C534" s="1"/>
      <c r="D534" s="1"/>
      <c r="E534" s="1"/>
      <c r="F534" s="5"/>
      <c r="G534" s="21"/>
      <c r="H534" s="23"/>
      <c r="I534" s="25"/>
      <c r="K534" s="1"/>
      <c r="L534" s="1"/>
      <c r="M534" s="1"/>
      <c r="N534" s="1"/>
      <c r="O534" s="1"/>
      <c r="P534" s="1"/>
      <c r="Q534" s="1"/>
      <c r="R534" s="1"/>
      <c r="S534" s="1"/>
      <c r="T534" s="1"/>
      <c r="U534" s="1"/>
      <c r="V534" s="1"/>
      <c r="W534" s="1"/>
    </row>
    <row r="535" spans="1:23" s="9" customFormat="1" ht="15" customHeight="1">
      <c r="A535" s="2"/>
      <c r="B535" s="3"/>
      <c r="C535" s="1"/>
      <c r="D535" s="1"/>
      <c r="E535" s="1"/>
      <c r="F535" s="5"/>
      <c r="G535" s="21"/>
      <c r="H535" s="23"/>
      <c r="I535" s="25"/>
      <c r="K535" s="1"/>
      <c r="L535" s="1"/>
      <c r="M535" s="1"/>
      <c r="N535" s="1"/>
      <c r="O535" s="1"/>
      <c r="P535" s="1"/>
      <c r="Q535" s="1"/>
      <c r="R535" s="1"/>
      <c r="S535" s="1"/>
      <c r="T535" s="1"/>
      <c r="U535" s="1"/>
      <c r="V535" s="1"/>
      <c r="W535" s="1"/>
    </row>
    <row r="536" spans="1:23" s="9" customFormat="1" ht="15" customHeight="1">
      <c r="A536" s="2"/>
      <c r="B536" s="3"/>
      <c r="C536" s="1"/>
      <c r="D536" s="1"/>
      <c r="E536" s="1"/>
      <c r="F536" s="5"/>
      <c r="G536" s="21"/>
      <c r="H536" s="23"/>
      <c r="I536" s="25"/>
      <c r="K536" s="1"/>
      <c r="L536" s="1"/>
      <c r="M536" s="1"/>
      <c r="N536" s="1"/>
      <c r="O536" s="1"/>
      <c r="P536" s="1"/>
      <c r="Q536" s="1"/>
      <c r="R536" s="1"/>
      <c r="S536" s="1"/>
      <c r="T536" s="1"/>
      <c r="U536" s="1"/>
      <c r="V536" s="1"/>
      <c r="W536" s="1"/>
    </row>
    <row r="537" spans="1:23" s="9" customFormat="1" ht="15" customHeight="1">
      <c r="A537" s="2"/>
      <c r="B537" s="3"/>
      <c r="C537" s="1"/>
      <c r="D537" s="1"/>
      <c r="E537" s="1"/>
      <c r="F537" s="5"/>
      <c r="G537" s="21"/>
      <c r="H537" s="23"/>
      <c r="I537" s="25"/>
      <c r="K537" s="1"/>
      <c r="L537" s="1"/>
      <c r="M537" s="1"/>
      <c r="N537" s="1"/>
      <c r="O537" s="1"/>
      <c r="P537" s="1"/>
      <c r="Q537" s="1"/>
      <c r="R537" s="1"/>
      <c r="S537" s="1"/>
      <c r="T537" s="1"/>
      <c r="U537" s="1"/>
      <c r="V537" s="1"/>
      <c r="W537" s="1"/>
    </row>
    <row r="538" spans="1:23" s="9" customFormat="1" ht="15" customHeight="1">
      <c r="A538" s="2"/>
      <c r="B538" s="3"/>
      <c r="C538" s="1"/>
      <c r="D538" s="1"/>
      <c r="E538" s="1"/>
      <c r="F538" s="5"/>
      <c r="G538" s="21"/>
      <c r="H538" s="23"/>
      <c r="I538" s="25"/>
      <c r="K538" s="1"/>
      <c r="L538" s="1"/>
      <c r="M538" s="1"/>
      <c r="N538" s="1"/>
      <c r="O538" s="1"/>
      <c r="P538" s="1"/>
      <c r="Q538" s="1"/>
      <c r="R538" s="1"/>
      <c r="S538" s="1"/>
      <c r="T538" s="1"/>
      <c r="U538" s="1"/>
      <c r="V538" s="1"/>
      <c r="W538" s="1"/>
    </row>
    <row r="539" spans="1:23" s="9" customFormat="1" ht="15" customHeight="1">
      <c r="A539" s="2"/>
      <c r="B539" s="3"/>
      <c r="C539" s="1"/>
      <c r="D539" s="1"/>
      <c r="E539" s="1"/>
      <c r="F539" s="5"/>
      <c r="G539" s="21"/>
      <c r="H539" s="23"/>
      <c r="I539" s="25"/>
      <c r="K539" s="1"/>
      <c r="L539" s="1"/>
      <c r="M539" s="1"/>
      <c r="N539" s="1"/>
      <c r="O539" s="1"/>
      <c r="P539" s="1"/>
      <c r="Q539" s="1"/>
      <c r="R539" s="1"/>
      <c r="S539" s="1"/>
      <c r="T539" s="1"/>
      <c r="U539" s="1"/>
      <c r="V539" s="1"/>
      <c r="W539" s="1"/>
    </row>
    <row r="540" spans="1:23" s="9" customFormat="1" ht="15" customHeight="1">
      <c r="A540" s="2"/>
      <c r="B540" s="3"/>
      <c r="C540" s="1"/>
      <c r="D540" s="1"/>
      <c r="E540" s="1"/>
      <c r="F540" s="5"/>
      <c r="G540" s="21"/>
      <c r="H540" s="23"/>
      <c r="I540" s="25"/>
      <c r="K540" s="1"/>
      <c r="L540" s="1"/>
      <c r="M540" s="1"/>
      <c r="N540" s="1"/>
      <c r="O540" s="1"/>
      <c r="P540" s="1"/>
      <c r="Q540" s="1"/>
      <c r="R540" s="1"/>
      <c r="S540" s="1"/>
      <c r="T540" s="1"/>
      <c r="U540" s="1"/>
      <c r="V540" s="1"/>
      <c r="W540" s="1"/>
    </row>
    <row r="541" spans="1:23" s="9" customFormat="1" ht="15" customHeight="1">
      <c r="A541" s="2"/>
      <c r="B541" s="3"/>
      <c r="C541" s="1"/>
      <c r="D541" s="1"/>
      <c r="E541" s="1"/>
      <c r="F541" s="5"/>
      <c r="G541" s="21"/>
      <c r="H541" s="23"/>
      <c r="I541" s="25"/>
      <c r="K541" s="1"/>
      <c r="L541" s="1"/>
      <c r="M541" s="1"/>
      <c r="N541" s="1"/>
      <c r="O541" s="1"/>
      <c r="P541" s="1"/>
      <c r="Q541" s="1"/>
      <c r="R541" s="1"/>
      <c r="S541" s="1"/>
      <c r="T541" s="1"/>
      <c r="U541" s="1"/>
      <c r="V541" s="1"/>
      <c r="W541" s="1"/>
    </row>
    <row r="542" spans="1:23" s="9" customFormat="1" ht="15" customHeight="1">
      <c r="A542" s="2"/>
      <c r="B542" s="3"/>
      <c r="C542" s="1"/>
      <c r="D542" s="1"/>
      <c r="E542" s="1"/>
      <c r="F542" s="5"/>
      <c r="G542" s="21"/>
      <c r="H542" s="23"/>
      <c r="I542" s="25"/>
      <c r="K542" s="1"/>
      <c r="L542" s="1"/>
      <c r="M542" s="1"/>
      <c r="N542" s="1"/>
      <c r="O542" s="1"/>
      <c r="P542" s="1"/>
      <c r="Q542" s="1"/>
      <c r="R542" s="1"/>
      <c r="S542" s="1"/>
      <c r="T542" s="1"/>
      <c r="U542" s="1"/>
      <c r="V542" s="1"/>
      <c r="W542" s="1"/>
    </row>
    <row r="543" spans="1:23" s="9" customFormat="1" ht="15" customHeight="1">
      <c r="A543" s="2"/>
      <c r="B543" s="3"/>
      <c r="C543" s="1"/>
      <c r="D543" s="1"/>
      <c r="E543" s="1"/>
      <c r="F543" s="5"/>
      <c r="G543" s="21"/>
      <c r="H543" s="23"/>
      <c r="I543" s="25"/>
      <c r="K543" s="1"/>
      <c r="L543" s="1"/>
      <c r="M543" s="1"/>
      <c r="N543" s="1"/>
      <c r="O543" s="1"/>
      <c r="P543" s="1"/>
      <c r="Q543" s="1"/>
      <c r="R543" s="1"/>
      <c r="S543" s="1"/>
      <c r="T543" s="1"/>
      <c r="U543" s="1"/>
      <c r="V543" s="1"/>
      <c r="W543" s="1"/>
    </row>
    <row r="544" spans="1:23" s="9" customFormat="1" ht="15" customHeight="1">
      <c r="A544" s="2"/>
      <c r="B544" s="3"/>
      <c r="C544" s="1"/>
      <c r="D544" s="1"/>
      <c r="E544" s="1"/>
      <c r="F544" s="5"/>
      <c r="G544" s="21"/>
      <c r="H544" s="23"/>
      <c r="I544" s="25"/>
      <c r="K544" s="1"/>
      <c r="L544" s="1"/>
      <c r="M544" s="1"/>
      <c r="N544" s="1"/>
      <c r="O544" s="1"/>
      <c r="P544" s="1"/>
      <c r="Q544" s="1"/>
      <c r="R544" s="1"/>
      <c r="S544" s="1"/>
      <c r="T544" s="1"/>
      <c r="U544" s="1"/>
      <c r="V544" s="1"/>
      <c r="W544" s="1"/>
    </row>
    <row r="545" spans="1:23" s="9" customFormat="1" ht="15" customHeight="1">
      <c r="A545" s="2"/>
      <c r="B545" s="3"/>
      <c r="C545" s="1"/>
      <c r="D545" s="1"/>
      <c r="E545" s="1"/>
      <c r="F545" s="5"/>
      <c r="G545" s="21"/>
      <c r="H545" s="23"/>
      <c r="I545" s="25"/>
      <c r="K545" s="1"/>
      <c r="L545" s="1"/>
      <c r="M545" s="1"/>
      <c r="N545" s="1"/>
      <c r="O545" s="1"/>
      <c r="P545" s="1"/>
      <c r="Q545" s="1"/>
      <c r="R545" s="1"/>
      <c r="S545" s="1"/>
      <c r="T545" s="1"/>
      <c r="U545" s="1"/>
      <c r="V545" s="1"/>
      <c r="W545" s="1"/>
    </row>
    <row r="546" spans="1:23" s="9" customFormat="1" ht="15" customHeight="1">
      <c r="A546" s="2"/>
      <c r="B546" s="3"/>
      <c r="C546" s="1"/>
      <c r="D546" s="1"/>
      <c r="E546" s="1"/>
      <c r="F546" s="5"/>
      <c r="G546" s="21"/>
      <c r="H546" s="23"/>
      <c r="I546" s="25"/>
      <c r="K546" s="1"/>
      <c r="L546" s="1"/>
      <c r="M546" s="1"/>
      <c r="N546" s="1"/>
      <c r="O546" s="1"/>
      <c r="P546" s="1"/>
      <c r="Q546" s="1"/>
      <c r="R546" s="1"/>
      <c r="S546" s="1"/>
      <c r="T546" s="1"/>
      <c r="U546" s="1"/>
      <c r="V546" s="1"/>
      <c r="W546" s="1"/>
    </row>
    <row r="547" spans="1:23" s="9" customFormat="1" ht="15" customHeight="1">
      <c r="A547" s="2"/>
      <c r="B547" s="3"/>
      <c r="C547" s="1"/>
      <c r="D547" s="1"/>
      <c r="E547" s="1"/>
      <c r="F547" s="5"/>
      <c r="G547" s="21"/>
      <c r="H547" s="23"/>
      <c r="I547" s="25"/>
      <c r="K547" s="1"/>
      <c r="L547" s="1"/>
      <c r="M547" s="1"/>
      <c r="N547" s="1"/>
      <c r="O547" s="1"/>
      <c r="P547" s="1"/>
      <c r="Q547" s="1"/>
      <c r="R547" s="1"/>
      <c r="S547" s="1"/>
      <c r="T547" s="1"/>
      <c r="U547" s="1"/>
      <c r="V547" s="1"/>
      <c r="W547" s="1"/>
    </row>
    <row r="548" spans="1:23" s="9" customFormat="1" ht="15" customHeight="1">
      <c r="A548" s="2"/>
      <c r="B548" s="3"/>
      <c r="C548" s="1"/>
      <c r="D548" s="1"/>
      <c r="E548" s="1"/>
      <c r="F548" s="5"/>
      <c r="G548" s="21"/>
      <c r="H548" s="23"/>
      <c r="I548" s="25"/>
      <c r="K548" s="1"/>
      <c r="L548" s="1"/>
      <c r="M548" s="1"/>
      <c r="N548" s="1"/>
      <c r="O548" s="1"/>
      <c r="P548" s="1"/>
      <c r="Q548" s="1"/>
      <c r="R548" s="1"/>
      <c r="S548" s="1"/>
      <c r="T548" s="1"/>
      <c r="U548" s="1"/>
      <c r="V548" s="1"/>
      <c r="W548" s="1"/>
    </row>
    <row r="549" spans="1:23" s="9" customFormat="1" ht="15" customHeight="1">
      <c r="A549" s="2"/>
      <c r="B549" s="3"/>
      <c r="C549" s="1"/>
      <c r="D549" s="1"/>
      <c r="E549" s="1"/>
      <c r="F549" s="5"/>
      <c r="G549" s="21"/>
      <c r="H549" s="23"/>
      <c r="I549" s="25"/>
      <c r="K549" s="1"/>
      <c r="L549" s="1"/>
      <c r="M549" s="1"/>
      <c r="N549" s="1"/>
      <c r="O549" s="1"/>
      <c r="P549" s="1"/>
      <c r="Q549" s="1"/>
      <c r="R549" s="1"/>
      <c r="S549" s="1"/>
      <c r="T549" s="1"/>
      <c r="U549" s="1"/>
      <c r="V549" s="1"/>
      <c r="W549" s="1"/>
    </row>
    <row r="550" spans="1:23" s="9" customFormat="1" ht="15" customHeight="1">
      <c r="A550" s="2"/>
      <c r="B550" s="3"/>
      <c r="C550" s="1"/>
      <c r="D550" s="1"/>
      <c r="E550" s="1"/>
      <c r="F550" s="5"/>
      <c r="G550" s="21"/>
      <c r="H550" s="23"/>
      <c r="I550" s="25"/>
      <c r="K550" s="1"/>
      <c r="L550" s="1"/>
      <c r="M550" s="1"/>
      <c r="N550" s="1"/>
      <c r="O550" s="1"/>
      <c r="P550" s="1"/>
      <c r="Q550" s="1"/>
      <c r="R550" s="1"/>
      <c r="S550" s="1"/>
      <c r="T550" s="1"/>
      <c r="U550" s="1"/>
      <c r="V550" s="1"/>
      <c r="W550" s="1"/>
    </row>
    <row r="551" spans="1:23" s="9" customFormat="1" ht="15" customHeight="1">
      <c r="A551" s="2"/>
      <c r="B551" s="3"/>
      <c r="C551" s="1"/>
      <c r="D551" s="1"/>
      <c r="E551" s="1"/>
      <c r="F551" s="5"/>
      <c r="G551" s="21"/>
      <c r="H551" s="23"/>
      <c r="I551" s="25"/>
      <c r="K551" s="1"/>
      <c r="L551" s="1"/>
      <c r="M551" s="1"/>
      <c r="N551" s="1"/>
      <c r="O551" s="1"/>
      <c r="P551" s="1"/>
      <c r="Q551" s="1"/>
      <c r="R551" s="1"/>
      <c r="S551" s="1"/>
      <c r="T551" s="1"/>
      <c r="U551" s="1"/>
      <c r="V551" s="1"/>
      <c r="W551" s="1"/>
    </row>
    <row r="552" spans="1:23" s="9" customFormat="1" ht="15" customHeight="1">
      <c r="A552" s="2"/>
      <c r="B552" s="3"/>
      <c r="C552" s="1"/>
      <c r="D552" s="1"/>
      <c r="E552" s="1"/>
      <c r="F552" s="5"/>
      <c r="G552" s="21"/>
      <c r="H552" s="23"/>
      <c r="I552" s="25"/>
      <c r="K552" s="1"/>
      <c r="L552" s="1"/>
      <c r="M552" s="1"/>
      <c r="N552" s="1"/>
      <c r="O552" s="1"/>
      <c r="P552" s="1"/>
      <c r="Q552" s="1"/>
      <c r="R552" s="1"/>
      <c r="S552" s="1"/>
      <c r="T552" s="1"/>
      <c r="U552" s="1"/>
      <c r="V552" s="1"/>
      <c r="W552" s="1"/>
    </row>
    <row r="553" spans="1:23" s="9" customFormat="1" ht="15" customHeight="1">
      <c r="A553" s="2"/>
      <c r="B553" s="3"/>
      <c r="C553" s="1"/>
      <c r="D553" s="1"/>
      <c r="E553" s="1"/>
      <c r="F553" s="5"/>
      <c r="G553" s="21"/>
      <c r="H553" s="23"/>
      <c r="I553" s="25"/>
      <c r="K553" s="1"/>
      <c r="L553" s="1"/>
      <c r="M553" s="1"/>
      <c r="N553" s="1"/>
      <c r="O553" s="1"/>
      <c r="P553" s="1"/>
      <c r="Q553" s="1"/>
      <c r="R553" s="1"/>
      <c r="S553" s="1"/>
      <c r="T553" s="1"/>
      <c r="U553" s="1"/>
      <c r="V553" s="1"/>
      <c r="W553" s="1"/>
    </row>
    <row r="554" spans="1:23" s="9" customFormat="1" ht="15" customHeight="1">
      <c r="A554" s="2"/>
      <c r="B554" s="3"/>
      <c r="C554" s="1"/>
      <c r="D554" s="1"/>
      <c r="E554" s="1"/>
      <c r="F554" s="5"/>
      <c r="G554" s="21"/>
      <c r="H554" s="23"/>
      <c r="I554" s="25"/>
      <c r="K554" s="1"/>
      <c r="L554" s="1"/>
      <c r="M554" s="1"/>
      <c r="N554" s="1"/>
      <c r="O554" s="1"/>
      <c r="P554" s="1"/>
      <c r="Q554" s="1"/>
      <c r="R554" s="1"/>
      <c r="S554" s="1"/>
      <c r="T554" s="1"/>
      <c r="U554" s="1"/>
      <c r="V554" s="1"/>
      <c r="W554" s="1"/>
    </row>
    <row r="555" spans="1:23" s="9" customFormat="1" ht="15" customHeight="1">
      <c r="A555" s="2"/>
      <c r="B555" s="3"/>
      <c r="C555" s="1"/>
      <c r="D555" s="1"/>
      <c r="E555" s="1"/>
      <c r="F555" s="5"/>
      <c r="G555" s="21"/>
      <c r="H555" s="23"/>
      <c r="I555" s="25"/>
      <c r="K555" s="1"/>
      <c r="L555" s="1"/>
      <c r="M555" s="1"/>
      <c r="N555" s="1"/>
      <c r="O555" s="1"/>
      <c r="P555" s="1"/>
      <c r="Q555" s="1"/>
      <c r="R555" s="1"/>
      <c r="S555" s="1"/>
      <c r="T555" s="1"/>
      <c r="U555" s="1"/>
      <c r="V555" s="1"/>
      <c r="W555" s="1"/>
    </row>
    <row r="556" spans="1:23" s="9" customFormat="1" ht="15" customHeight="1">
      <c r="A556" s="2"/>
      <c r="B556" s="3"/>
      <c r="C556" s="1"/>
      <c r="D556" s="1"/>
      <c r="E556" s="1"/>
      <c r="F556" s="5"/>
      <c r="G556" s="21"/>
      <c r="H556" s="23"/>
      <c r="I556" s="25"/>
      <c r="K556" s="1"/>
      <c r="L556" s="1"/>
      <c r="M556" s="1"/>
      <c r="N556" s="1"/>
      <c r="O556" s="1"/>
      <c r="P556" s="1"/>
      <c r="Q556" s="1"/>
      <c r="R556" s="1"/>
      <c r="S556" s="1"/>
      <c r="T556" s="1"/>
      <c r="U556" s="1"/>
      <c r="V556" s="1"/>
      <c r="W556" s="1"/>
    </row>
    <row r="557" spans="1:23" s="9" customFormat="1" ht="15" customHeight="1">
      <c r="A557" s="2"/>
      <c r="B557" s="3"/>
      <c r="C557" s="1"/>
      <c r="D557" s="1"/>
      <c r="E557" s="1"/>
      <c r="F557" s="5"/>
      <c r="G557" s="21"/>
      <c r="H557" s="23"/>
      <c r="I557" s="25"/>
      <c r="K557" s="1"/>
      <c r="L557" s="1"/>
      <c r="M557" s="1"/>
      <c r="N557" s="1"/>
      <c r="O557" s="1"/>
      <c r="P557" s="1"/>
      <c r="Q557" s="1"/>
      <c r="R557" s="1"/>
      <c r="S557" s="1"/>
      <c r="T557" s="1"/>
      <c r="U557" s="1"/>
      <c r="V557" s="1"/>
      <c r="W557" s="1"/>
    </row>
    <row r="558" spans="1:23" s="9" customFormat="1" ht="15" customHeight="1">
      <c r="A558" s="2"/>
      <c r="B558" s="3"/>
      <c r="C558" s="1"/>
      <c r="D558" s="1"/>
      <c r="E558" s="1"/>
      <c r="F558" s="5"/>
      <c r="G558" s="21"/>
      <c r="H558" s="23"/>
      <c r="I558" s="25"/>
      <c r="K558" s="1"/>
      <c r="L558" s="1"/>
      <c r="M558" s="1"/>
      <c r="N558" s="1"/>
      <c r="O558" s="1"/>
      <c r="P558" s="1"/>
      <c r="Q558" s="1"/>
      <c r="R558" s="1"/>
      <c r="S558" s="1"/>
      <c r="T558" s="1"/>
      <c r="U558" s="1"/>
      <c r="V558" s="1"/>
      <c r="W558" s="1"/>
    </row>
    <row r="559" spans="1:23" s="9" customFormat="1" ht="15" customHeight="1">
      <c r="A559" s="2"/>
      <c r="B559" s="3"/>
      <c r="C559" s="1"/>
      <c r="D559" s="1"/>
      <c r="E559" s="1"/>
      <c r="F559" s="5"/>
      <c r="G559" s="21"/>
      <c r="H559" s="23"/>
      <c r="I559" s="25"/>
      <c r="K559" s="1"/>
      <c r="L559" s="1"/>
      <c r="M559" s="1"/>
      <c r="N559" s="1"/>
      <c r="O559" s="1"/>
      <c r="P559" s="1"/>
      <c r="Q559" s="1"/>
      <c r="R559" s="1"/>
      <c r="S559" s="1"/>
      <c r="T559" s="1"/>
      <c r="U559" s="1"/>
      <c r="V559" s="1"/>
      <c r="W559" s="1"/>
    </row>
    <row r="560" spans="1:23" s="9" customFormat="1" ht="15" customHeight="1">
      <c r="A560" s="2"/>
      <c r="B560" s="3"/>
      <c r="C560" s="1"/>
      <c r="D560" s="1"/>
      <c r="E560" s="1"/>
      <c r="F560" s="5"/>
      <c r="G560" s="21"/>
      <c r="H560" s="23"/>
      <c r="I560" s="25"/>
      <c r="K560" s="1"/>
      <c r="L560" s="1"/>
      <c r="M560" s="1"/>
      <c r="N560" s="1"/>
      <c r="O560" s="1"/>
      <c r="P560" s="1"/>
      <c r="Q560" s="1"/>
      <c r="R560" s="1"/>
      <c r="S560" s="1"/>
      <c r="T560" s="1"/>
      <c r="U560" s="1"/>
      <c r="V560" s="1"/>
      <c r="W560" s="1"/>
    </row>
    <row r="561" spans="1:23" s="9" customFormat="1" ht="15" customHeight="1">
      <c r="A561" s="2"/>
      <c r="B561" s="3"/>
      <c r="C561" s="1"/>
      <c r="D561" s="1"/>
      <c r="E561" s="1"/>
      <c r="F561" s="5"/>
      <c r="G561" s="21"/>
      <c r="H561" s="23"/>
      <c r="I561" s="25"/>
      <c r="K561" s="1"/>
      <c r="L561" s="1"/>
      <c r="M561" s="1"/>
      <c r="N561" s="1"/>
      <c r="O561" s="1"/>
      <c r="P561" s="1"/>
      <c r="Q561" s="1"/>
      <c r="R561" s="1"/>
      <c r="S561" s="1"/>
      <c r="T561" s="1"/>
      <c r="U561" s="1"/>
      <c r="V561" s="1"/>
      <c r="W561" s="1"/>
    </row>
    <row r="562" spans="1:23" s="9" customFormat="1" ht="15" customHeight="1">
      <c r="A562" s="2"/>
      <c r="B562" s="3"/>
      <c r="C562" s="1"/>
      <c r="D562" s="1"/>
      <c r="E562" s="1"/>
      <c r="F562" s="5"/>
      <c r="G562" s="21"/>
      <c r="H562" s="23"/>
      <c r="I562" s="25"/>
      <c r="K562" s="1"/>
      <c r="L562" s="1"/>
      <c r="M562" s="1"/>
      <c r="N562" s="1"/>
      <c r="O562" s="1"/>
      <c r="P562" s="1"/>
      <c r="Q562" s="1"/>
      <c r="R562" s="1"/>
      <c r="S562" s="1"/>
      <c r="T562" s="1"/>
      <c r="U562" s="1"/>
      <c r="V562" s="1"/>
      <c r="W562" s="1"/>
    </row>
    <row r="563" spans="1:23" s="9" customFormat="1" ht="15" customHeight="1">
      <c r="A563" s="2"/>
      <c r="B563" s="3"/>
      <c r="C563" s="1"/>
      <c r="D563" s="1"/>
      <c r="E563" s="1"/>
      <c r="F563" s="5"/>
      <c r="G563" s="21"/>
      <c r="H563" s="23"/>
      <c r="I563" s="25"/>
      <c r="K563" s="1"/>
      <c r="L563" s="1"/>
      <c r="M563" s="1"/>
      <c r="N563" s="1"/>
      <c r="O563" s="1"/>
      <c r="P563" s="1"/>
      <c r="Q563" s="1"/>
      <c r="R563" s="1"/>
      <c r="S563" s="1"/>
      <c r="T563" s="1"/>
      <c r="U563" s="1"/>
      <c r="V563" s="1"/>
      <c r="W563" s="1"/>
    </row>
    <row r="564" spans="1:23" s="9" customFormat="1" ht="15" customHeight="1">
      <c r="A564" s="2"/>
      <c r="B564" s="3"/>
      <c r="C564" s="1"/>
      <c r="D564" s="1"/>
      <c r="E564" s="1"/>
      <c r="F564" s="5"/>
      <c r="G564" s="21"/>
      <c r="H564" s="23"/>
      <c r="I564" s="25"/>
      <c r="K564" s="1"/>
      <c r="L564" s="1"/>
      <c r="M564" s="1"/>
      <c r="N564" s="1"/>
      <c r="O564" s="1"/>
      <c r="P564" s="1"/>
      <c r="Q564" s="1"/>
      <c r="R564" s="1"/>
      <c r="S564" s="1"/>
      <c r="T564" s="1"/>
      <c r="U564" s="1"/>
      <c r="V564" s="1"/>
      <c r="W564" s="1"/>
    </row>
    <row r="565" spans="1:23" s="9" customFormat="1" ht="15" customHeight="1">
      <c r="A565" s="2"/>
      <c r="B565" s="3"/>
      <c r="C565" s="1"/>
      <c r="D565" s="1"/>
      <c r="E565" s="1"/>
      <c r="F565" s="5"/>
      <c r="G565" s="21"/>
      <c r="H565" s="23"/>
      <c r="I565" s="25"/>
      <c r="K565" s="1"/>
      <c r="L565" s="1"/>
      <c r="M565" s="1"/>
      <c r="N565" s="1"/>
      <c r="O565" s="1"/>
      <c r="P565" s="1"/>
      <c r="Q565" s="1"/>
      <c r="R565" s="1"/>
      <c r="S565" s="1"/>
      <c r="T565" s="1"/>
      <c r="U565" s="1"/>
      <c r="V565" s="1"/>
      <c r="W565" s="1"/>
    </row>
    <row r="566" spans="1:23" s="9" customFormat="1" ht="15" customHeight="1">
      <c r="A566" s="2"/>
      <c r="B566" s="3"/>
      <c r="C566" s="1"/>
      <c r="D566" s="1"/>
      <c r="E566" s="1"/>
      <c r="F566" s="5"/>
      <c r="G566" s="21"/>
      <c r="H566" s="23"/>
      <c r="I566" s="25"/>
      <c r="K566" s="1"/>
      <c r="L566" s="1"/>
      <c r="M566" s="1"/>
      <c r="N566" s="1"/>
      <c r="O566" s="1"/>
      <c r="P566" s="1"/>
      <c r="Q566" s="1"/>
      <c r="R566" s="1"/>
      <c r="S566" s="1"/>
      <c r="T566" s="1"/>
      <c r="U566" s="1"/>
      <c r="V566" s="1"/>
      <c r="W566" s="1"/>
    </row>
    <row r="567" spans="1:23" s="9" customFormat="1" ht="15" customHeight="1">
      <c r="A567" s="2"/>
      <c r="B567" s="3"/>
      <c r="C567" s="1"/>
      <c r="D567" s="1"/>
      <c r="E567" s="1"/>
      <c r="F567" s="5"/>
      <c r="G567" s="21"/>
      <c r="H567" s="23"/>
      <c r="I567" s="25"/>
      <c r="K567" s="1"/>
      <c r="L567" s="1"/>
      <c r="M567" s="1"/>
      <c r="N567" s="1"/>
      <c r="O567" s="1"/>
      <c r="P567" s="1"/>
      <c r="Q567" s="1"/>
      <c r="R567" s="1"/>
      <c r="S567" s="1"/>
      <c r="T567" s="1"/>
      <c r="U567" s="1"/>
      <c r="V567" s="1"/>
      <c r="W567" s="1"/>
    </row>
    <row r="568" spans="1:23" s="9" customFormat="1" ht="15" customHeight="1">
      <c r="A568" s="2"/>
      <c r="B568" s="3"/>
      <c r="C568" s="1"/>
      <c r="D568" s="1"/>
      <c r="E568" s="1"/>
      <c r="F568" s="5"/>
      <c r="G568" s="21"/>
      <c r="H568" s="23"/>
      <c r="I568" s="25"/>
      <c r="K568" s="1"/>
      <c r="L568" s="1"/>
      <c r="M568" s="1"/>
      <c r="N568" s="1"/>
      <c r="O568" s="1"/>
      <c r="P568" s="1"/>
      <c r="Q568" s="1"/>
      <c r="R568" s="1"/>
      <c r="S568" s="1"/>
      <c r="T568" s="1"/>
      <c r="U568" s="1"/>
      <c r="V568" s="1"/>
      <c r="W568" s="1"/>
    </row>
    <row r="569" spans="1:23" s="9" customFormat="1" ht="15" customHeight="1">
      <c r="A569" s="2"/>
      <c r="B569" s="3"/>
      <c r="C569" s="1"/>
      <c r="D569" s="1"/>
      <c r="E569" s="1"/>
      <c r="F569" s="5"/>
      <c r="G569" s="21"/>
      <c r="H569" s="23"/>
      <c r="I569" s="25"/>
      <c r="K569" s="1"/>
      <c r="L569" s="1"/>
      <c r="M569" s="1"/>
      <c r="N569" s="1"/>
      <c r="O569" s="1"/>
      <c r="P569" s="1"/>
      <c r="Q569" s="1"/>
      <c r="R569" s="1"/>
      <c r="S569" s="1"/>
      <c r="T569" s="1"/>
      <c r="U569" s="1"/>
      <c r="V569" s="1"/>
      <c r="W569" s="1"/>
    </row>
    <row r="570" spans="1:23" s="9" customFormat="1" ht="15" customHeight="1">
      <c r="A570" s="2"/>
      <c r="B570" s="3"/>
      <c r="C570" s="1"/>
      <c r="D570" s="1"/>
      <c r="E570" s="1"/>
      <c r="F570" s="5"/>
      <c r="G570" s="21"/>
      <c r="H570" s="23"/>
      <c r="I570" s="25"/>
      <c r="K570" s="1"/>
      <c r="L570" s="1"/>
      <c r="M570" s="1"/>
      <c r="N570" s="1"/>
      <c r="O570" s="1"/>
      <c r="P570" s="1"/>
      <c r="Q570" s="1"/>
      <c r="R570" s="1"/>
      <c r="S570" s="1"/>
      <c r="T570" s="1"/>
      <c r="U570" s="1"/>
      <c r="V570" s="1"/>
      <c r="W570" s="1"/>
    </row>
    <row r="571" spans="1:23" s="9" customFormat="1" ht="15" customHeight="1">
      <c r="A571" s="2"/>
      <c r="B571" s="3"/>
      <c r="C571" s="1"/>
      <c r="D571" s="1"/>
      <c r="E571" s="1"/>
      <c r="F571" s="5"/>
      <c r="G571" s="21"/>
      <c r="H571" s="23"/>
      <c r="I571" s="25"/>
      <c r="K571" s="1"/>
      <c r="L571" s="1"/>
      <c r="M571" s="1"/>
      <c r="N571" s="1"/>
      <c r="O571" s="1"/>
      <c r="P571" s="1"/>
      <c r="Q571" s="1"/>
      <c r="R571" s="1"/>
      <c r="S571" s="1"/>
      <c r="T571" s="1"/>
      <c r="U571" s="1"/>
      <c r="V571" s="1"/>
      <c r="W571" s="1"/>
    </row>
    <row r="572" spans="1:23" s="9" customFormat="1" ht="15" customHeight="1">
      <c r="A572" s="2"/>
      <c r="B572" s="3"/>
      <c r="C572" s="1"/>
      <c r="D572" s="1"/>
      <c r="E572" s="1"/>
      <c r="F572" s="5"/>
      <c r="G572" s="21"/>
      <c r="H572" s="23"/>
      <c r="I572" s="25"/>
      <c r="K572" s="1"/>
      <c r="L572" s="1"/>
      <c r="M572" s="1"/>
      <c r="N572" s="1"/>
      <c r="O572" s="1"/>
      <c r="P572" s="1"/>
      <c r="Q572" s="1"/>
      <c r="R572" s="1"/>
      <c r="S572" s="1"/>
      <c r="T572" s="1"/>
      <c r="U572" s="1"/>
      <c r="V572" s="1"/>
      <c r="W572" s="1"/>
    </row>
    <row r="573" spans="1:23" s="9" customFormat="1" ht="15" customHeight="1">
      <c r="A573" s="2"/>
      <c r="B573" s="3"/>
      <c r="C573" s="1"/>
      <c r="D573" s="1"/>
      <c r="E573" s="1"/>
      <c r="F573" s="5"/>
      <c r="G573" s="21"/>
      <c r="H573" s="23"/>
      <c r="I573" s="25"/>
      <c r="K573" s="1"/>
      <c r="L573" s="1"/>
      <c r="M573" s="1"/>
      <c r="N573" s="1"/>
      <c r="O573" s="1"/>
      <c r="P573" s="1"/>
      <c r="Q573" s="1"/>
      <c r="R573" s="1"/>
      <c r="S573" s="1"/>
      <c r="T573" s="1"/>
      <c r="U573" s="1"/>
      <c r="V573" s="1"/>
      <c r="W573" s="1"/>
    </row>
    <row r="574" spans="1:23" s="9" customFormat="1" ht="15" customHeight="1">
      <c r="A574" s="2"/>
      <c r="B574" s="3"/>
      <c r="C574" s="1"/>
      <c r="D574" s="1"/>
      <c r="E574" s="1"/>
      <c r="F574" s="5"/>
      <c r="G574" s="21"/>
      <c r="H574" s="23"/>
      <c r="I574" s="25"/>
      <c r="K574" s="1"/>
      <c r="L574" s="1"/>
      <c r="M574" s="1"/>
      <c r="N574" s="1"/>
      <c r="O574" s="1"/>
      <c r="P574" s="1"/>
      <c r="Q574" s="1"/>
      <c r="R574" s="1"/>
      <c r="S574" s="1"/>
      <c r="T574" s="1"/>
      <c r="U574" s="1"/>
      <c r="V574" s="1"/>
      <c r="W574" s="1"/>
    </row>
    <row r="575" spans="1:23" s="9" customFormat="1" ht="15" customHeight="1">
      <c r="A575" s="2"/>
      <c r="B575" s="3"/>
      <c r="C575" s="1"/>
      <c r="D575" s="1"/>
      <c r="E575" s="1"/>
      <c r="F575" s="5"/>
      <c r="G575" s="21"/>
      <c r="H575" s="23"/>
      <c r="I575" s="25"/>
      <c r="K575" s="1"/>
      <c r="L575" s="1"/>
      <c r="M575" s="1"/>
      <c r="N575" s="1"/>
      <c r="O575" s="1"/>
      <c r="P575" s="1"/>
      <c r="Q575" s="1"/>
      <c r="R575" s="1"/>
      <c r="S575" s="1"/>
      <c r="T575" s="1"/>
      <c r="U575" s="1"/>
      <c r="V575" s="1"/>
      <c r="W575" s="1"/>
    </row>
    <row r="576" spans="1:23" s="9" customFormat="1" ht="15" customHeight="1">
      <c r="A576" s="2"/>
      <c r="B576" s="3"/>
      <c r="C576" s="1"/>
      <c r="D576" s="1"/>
      <c r="E576" s="1"/>
      <c r="F576" s="5"/>
      <c r="G576" s="21"/>
      <c r="H576" s="23"/>
      <c r="I576" s="25"/>
      <c r="K576" s="1"/>
      <c r="L576" s="1"/>
      <c r="M576" s="1"/>
      <c r="N576" s="1"/>
      <c r="O576" s="1"/>
      <c r="P576" s="1"/>
      <c r="Q576" s="1"/>
      <c r="R576" s="1"/>
      <c r="S576" s="1"/>
      <c r="T576" s="1"/>
      <c r="U576" s="1"/>
      <c r="V576" s="1"/>
      <c r="W576" s="1"/>
    </row>
    <row r="577" spans="1:23" s="9" customFormat="1" ht="15" customHeight="1">
      <c r="A577" s="2"/>
      <c r="B577" s="3"/>
      <c r="C577" s="1"/>
      <c r="D577" s="1"/>
      <c r="E577" s="1"/>
      <c r="F577" s="5"/>
      <c r="G577" s="21"/>
      <c r="H577" s="23"/>
      <c r="I577" s="25"/>
      <c r="K577" s="1"/>
      <c r="L577" s="1"/>
      <c r="M577" s="1"/>
      <c r="N577" s="1"/>
      <c r="O577" s="1"/>
      <c r="P577" s="1"/>
      <c r="Q577" s="1"/>
      <c r="R577" s="1"/>
      <c r="S577" s="1"/>
      <c r="T577" s="1"/>
      <c r="U577" s="1"/>
      <c r="V577" s="1"/>
      <c r="W577" s="1"/>
    </row>
    <row r="578" spans="1:23" s="9" customFormat="1" ht="15" customHeight="1">
      <c r="A578" s="2"/>
      <c r="B578" s="3"/>
      <c r="C578" s="1"/>
      <c r="D578" s="1"/>
      <c r="E578" s="1"/>
      <c r="F578" s="5"/>
      <c r="G578" s="21"/>
      <c r="H578" s="23"/>
      <c r="I578" s="25"/>
      <c r="K578" s="1"/>
      <c r="L578" s="1"/>
      <c r="M578" s="1"/>
      <c r="N578" s="1"/>
      <c r="O578" s="1"/>
      <c r="P578" s="1"/>
      <c r="Q578" s="1"/>
      <c r="R578" s="1"/>
      <c r="S578" s="1"/>
      <c r="T578" s="1"/>
      <c r="U578" s="1"/>
      <c r="V578" s="1"/>
      <c r="W578" s="1"/>
    </row>
    <row r="579" spans="1:23" s="9" customFormat="1" ht="15" customHeight="1">
      <c r="A579" s="2"/>
      <c r="B579" s="3"/>
      <c r="C579" s="1"/>
      <c r="D579" s="1"/>
      <c r="E579" s="1"/>
      <c r="F579" s="5"/>
      <c r="G579" s="21"/>
      <c r="H579" s="23"/>
      <c r="I579" s="25"/>
      <c r="K579" s="1"/>
      <c r="L579" s="1"/>
      <c r="M579" s="1"/>
      <c r="N579" s="1"/>
      <c r="O579" s="1"/>
      <c r="P579" s="1"/>
      <c r="Q579" s="1"/>
      <c r="R579" s="1"/>
      <c r="S579" s="1"/>
      <c r="T579" s="1"/>
      <c r="U579" s="1"/>
      <c r="V579" s="1"/>
      <c r="W579" s="1"/>
    </row>
    <row r="580" spans="1:23" s="9" customFormat="1" ht="15" customHeight="1">
      <c r="A580" s="2"/>
      <c r="B580" s="3"/>
      <c r="C580" s="1"/>
      <c r="D580" s="1"/>
      <c r="E580" s="1"/>
      <c r="F580" s="5"/>
      <c r="G580" s="21"/>
      <c r="H580" s="23"/>
      <c r="I580" s="25"/>
      <c r="K580" s="1"/>
      <c r="L580" s="1"/>
      <c r="M580" s="1"/>
      <c r="N580" s="1"/>
      <c r="O580" s="1"/>
      <c r="P580" s="1"/>
      <c r="Q580" s="1"/>
      <c r="R580" s="1"/>
      <c r="S580" s="1"/>
      <c r="T580" s="1"/>
      <c r="U580" s="1"/>
      <c r="V580" s="1"/>
      <c r="W580" s="1"/>
    </row>
    <row r="581" spans="1:23" s="9" customFormat="1" ht="15" customHeight="1">
      <c r="A581" s="2"/>
      <c r="B581" s="3"/>
      <c r="C581" s="1"/>
      <c r="D581" s="1"/>
      <c r="E581" s="1"/>
      <c r="F581" s="5"/>
      <c r="G581" s="21"/>
      <c r="H581" s="23"/>
      <c r="I581" s="25"/>
      <c r="K581" s="1"/>
      <c r="L581" s="1"/>
      <c r="M581" s="1"/>
      <c r="N581" s="1"/>
      <c r="O581" s="1"/>
      <c r="P581" s="1"/>
      <c r="Q581" s="1"/>
      <c r="R581" s="1"/>
      <c r="S581" s="1"/>
      <c r="T581" s="1"/>
      <c r="U581" s="1"/>
      <c r="V581" s="1"/>
      <c r="W581" s="1"/>
    </row>
    <row r="582" spans="1:23" s="9" customFormat="1" ht="15" customHeight="1">
      <c r="A582" s="2"/>
      <c r="B582" s="3"/>
      <c r="C582" s="1"/>
      <c r="D582" s="1"/>
      <c r="E582" s="1"/>
      <c r="F582" s="5"/>
      <c r="G582" s="21"/>
      <c r="H582" s="23"/>
      <c r="I582" s="25"/>
      <c r="K582" s="1"/>
      <c r="L582" s="1"/>
      <c r="M582" s="1"/>
      <c r="N582" s="1"/>
      <c r="O582" s="1"/>
      <c r="P582" s="1"/>
      <c r="Q582" s="1"/>
      <c r="R582" s="1"/>
      <c r="S582" s="1"/>
      <c r="T582" s="1"/>
      <c r="U582" s="1"/>
      <c r="V582" s="1"/>
      <c r="W582" s="1"/>
    </row>
    <row r="583" spans="1:23" s="9" customFormat="1" ht="15" customHeight="1">
      <c r="A583" s="2"/>
      <c r="B583" s="3"/>
      <c r="C583" s="1"/>
      <c r="D583" s="1"/>
      <c r="E583" s="1"/>
      <c r="F583" s="5"/>
      <c r="G583" s="21"/>
      <c r="H583" s="23"/>
      <c r="I583" s="25"/>
      <c r="K583" s="1"/>
      <c r="L583" s="1"/>
      <c r="M583" s="1"/>
      <c r="N583" s="1"/>
      <c r="O583" s="1"/>
      <c r="P583" s="1"/>
      <c r="Q583" s="1"/>
      <c r="R583" s="1"/>
      <c r="S583" s="1"/>
      <c r="T583" s="1"/>
      <c r="U583" s="1"/>
      <c r="V583" s="1"/>
      <c r="W583" s="1"/>
    </row>
    <row r="584" spans="1:23" s="9" customFormat="1" ht="15" customHeight="1">
      <c r="A584" s="2"/>
      <c r="B584" s="3"/>
      <c r="C584" s="1"/>
      <c r="D584" s="1"/>
      <c r="E584" s="1"/>
      <c r="F584" s="5"/>
      <c r="G584" s="21"/>
      <c r="H584" s="23"/>
      <c r="I584" s="25"/>
      <c r="K584" s="1"/>
      <c r="L584" s="1"/>
      <c r="M584" s="1"/>
      <c r="N584" s="1"/>
      <c r="O584" s="1"/>
      <c r="P584" s="1"/>
      <c r="Q584" s="1"/>
      <c r="R584" s="1"/>
      <c r="S584" s="1"/>
      <c r="T584" s="1"/>
      <c r="U584" s="1"/>
      <c r="V584" s="1"/>
      <c r="W584" s="1"/>
    </row>
    <row r="585" spans="1:23" s="9" customFormat="1" ht="15" customHeight="1">
      <c r="A585" s="2"/>
      <c r="B585" s="3"/>
      <c r="C585" s="1"/>
      <c r="D585" s="1"/>
      <c r="E585" s="1"/>
      <c r="F585" s="5"/>
      <c r="G585" s="21"/>
      <c r="H585" s="23"/>
      <c r="I585" s="25"/>
      <c r="K585" s="1"/>
      <c r="L585" s="1"/>
      <c r="M585" s="1"/>
      <c r="N585" s="1"/>
      <c r="O585" s="1"/>
      <c r="P585" s="1"/>
      <c r="Q585" s="1"/>
      <c r="R585" s="1"/>
      <c r="S585" s="1"/>
      <c r="T585" s="1"/>
      <c r="U585" s="1"/>
      <c r="V585" s="1"/>
      <c r="W585" s="1"/>
    </row>
    <row r="586" spans="1:23" s="9" customFormat="1" ht="15" customHeight="1">
      <c r="A586" s="2"/>
      <c r="B586" s="3"/>
      <c r="C586" s="1"/>
      <c r="D586" s="1"/>
      <c r="E586" s="1"/>
      <c r="F586" s="5"/>
      <c r="G586" s="21"/>
      <c r="H586" s="23"/>
      <c r="I586" s="25"/>
      <c r="K586" s="1"/>
      <c r="L586" s="1"/>
      <c r="M586" s="1"/>
      <c r="N586" s="1"/>
      <c r="O586" s="1"/>
      <c r="P586" s="1"/>
      <c r="Q586" s="1"/>
      <c r="R586" s="1"/>
      <c r="S586" s="1"/>
      <c r="T586" s="1"/>
      <c r="U586" s="1"/>
      <c r="V586" s="1"/>
      <c r="W586" s="1"/>
    </row>
    <row r="587" spans="1:23" s="9" customFormat="1" ht="15" customHeight="1">
      <c r="A587" s="2"/>
      <c r="B587" s="3"/>
      <c r="C587" s="1"/>
      <c r="D587" s="1"/>
      <c r="E587" s="1"/>
      <c r="F587" s="5"/>
      <c r="G587" s="21"/>
      <c r="H587" s="23"/>
      <c r="I587" s="25"/>
      <c r="K587" s="1"/>
      <c r="L587" s="1"/>
      <c r="M587" s="1"/>
      <c r="N587" s="1"/>
      <c r="O587" s="1"/>
      <c r="P587" s="1"/>
      <c r="Q587" s="1"/>
      <c r="R587" s="1"/>
      <c r="S587" s="1"/>
      <c r="T587" s="1"/>
      <c r="U587" s="1"/>
      <c r="V587" s="1"/>
      <c r="W587" s="1"/>
    </row>
    <row r="588" spans="1:23" s="9" customFormat="1" ht="15" customHeight="1">
      <c r="A588" s="2"/>
      <c r="B588" s="3"/>
      <c r="C588" s="1"/>
      <c r="D588" s="1"/>
      <c r="E588" s="1"/>
      <c r="F588" s="5"/>
      <c r="G588" s="21"/>
      <c r="H588" s="23"/>
      <c r="I588" s="25"/>
      <c r="K588" s="1"/>
      <c r="L588" s="1"/>
      <c r="M588" s="1"/>
      <c r="N588" s="1"/>
      <c r="O588" s="1"/>
      <c r="P588" s="1"/>
      <c r="Q588" s="1"/>
      <c r="R588" s="1"/>
      <c r="S588" s="1"/>
      <c r="T588" s="1"/>
      <c r="U588" s="1"/>
      <c r="V588" s="1"/>
      <c r="W588" s="1"/>
    </row>
    <row r="589" spans="1:23" s="9" customFormat="1" ht="15" customHeight="1">
      <c r="A589" s="2"/>
      <c r="B589" s="3"/>
      <c r="C589" s="1"/>
      <c r="D589" s="1"/>
      <c r="E589" s="1"/>
      <c r="F589" s="5"/>
      <c r="G589" s="21"/>
      <c r="H589" s="23"/>
      <c r="I589" s="25"/>
      <c r="K589" s="1"/>
      <c r="L589" s="1"/>
      <c r="M589" s="1"/>
      <c r="N589" s="1"/>
      <c r="O589" s="1"/>
      <c r="P589" s="1"/>
      <c r="Q589" s="1"/>
      <c r="R589" s="1"/>
      <c r="S589" s="1"/>
      <c r="T589" s="1"/>
      <c r="U589" s="1"/>
      <c r="V589" s="1"/>
      <c r="W589" s="1"/>
    </row>
    <row r="590" spans="1:23" s="9" customFormat="1" ht="15" customHeight="1">
      <c r="A590" s="2"/>
      <c r="B590" s="3"/>
      <c r="C590" s="1"/>
      <c r="D590" s="1"/>
      <c r="E590" s="1"/>
      <c r="F590" s="5"/>
      <c r="G590" s="21"/>
      <c r="H590" s="23"/>
      <c r="I590" s="25"/>
      <c r="K590" s="1"/>
      <c r="L590" s="1"/>
      <c r="M590" s="1"/>
      <c r="N590" s="1"/>
      <c r="O590" s="1"/>
      <c r="P590" s="1"/>
      <c r="Q590" s="1"/>
      <c r="R590" s="1"/>
      <c r="S590" s="1"/>
      <c r="T590" s="1"/>
      <c r="U590" s="1"/>
      <c r="V590" s="1"/>
      <c r="W590" s="1"/>
    </row>
    <row r="591" spans="1:23" s="9" customFormat="1" ht="15" customHeight="1">
      <c r="A591" s="2"/>
      <c r="B591" s="3"/>
      <c r="C591" s="1"/>
      <c r="D591" s="1"/>
      <c r="E591" s="1"/>
      <c r="F591" s="5"/>
      <c r="G591" s="21"/>
      <c r="H591" s="23"/>
      <c r="I591" s="25"/>
      <c r="K591" s="1"/>
      <c r="L591" s="1"/>
      <c r="M591" s="1"/>
      <c r="N591" s="1"/>
      <c r="O591" s="1"/>
      <c r="P591" s="1"/>
      <c r="Q591" s="1"/>
      <c r="R591" s="1"/>
      <c r="S591" s="1"/>
      <c r="T591" s="1"/>
      <c r="U591" s="1"/>
      <c r="V591" s="1"/>
      <c r="W591" s="1"/>
    </row>
    <row r="592" spans="1:23" s="9" customFormat="1" ht="15" customHeight="1">
      <c r="A592" s="2"/>
      <c r="B592" s="3"/>
      <c r="C592" s="1"/>
      <c r="D592" s="1"/>
      <c r="E592" s="1"/>
      <c r="F592" s="5"/>
      <c r="G592" s="21"/>
      <c r="H592" s="23"/>
      <c r="I592" s="25"/>
      <c r="K592" s="1"/>
      <c r="L592" s="1"/>
      <c r="M592" s="1"/>
      <c r="N592" s="1"/>
      <c r="O592" s="1"/>
      <c r="P592" s="1"/>
      <c r="Q592" s="1"/>
      <c r="R592" s="1"/>
      <c r="S592" s="1"/>
      <c r="T592" s="1"/>
      <c r="U592" s="1"/>
      <c r="V592" s="1"/>
      <c r="W592" s="1"/>
    </row>
    <row r="593" spans="1:23" s="9" customFormat="1" ht="15" customHeight="1">
      <c r="A593" s="2"/>
      <c r="B593" s="3"/>
      <c r="C593" s="1"/>
      <c r="D593" s="1"/>
      <c r="E593" s="1"/>
      <c r="F593" s="5"/>
      <c r="G593" s="21"/>
      <c r="H593" s="23"/>
      <c r="I593" s="25"/>
      <c r="K593" s="1"/>
      <c r="L593" s="1"/>
      <c r="M593" s="1"/>
      <c r="N593" s="1"/>
      <c r="O593" s="1"/>
      <c r="P593" s="1"/>
      <c r="Q593" s="1"/>
      <c r="R593" s="1"/>
      <c r="S593" s="1"/>
      <c r="T593" s="1"/>
      <c r="U593" s="1"/>
      <c r="V593" s="1"/>
      <c r="W593" s="1"/>
    </row>
    <row r="594" spans="1:23" s="9" customFormat="1" ht="15" customHeight="1">
      <c r="A594" s="2"/>
      <c r="B594" s="3"/>
      <c r="C594" s="1"/>
      <c r="D594" s="1"/>
      <c r="E594" s="1"/>
      <c r="F594" s="5"/>
      <c r="G594" s="21"/>
      <c r="H594" s="23"/>
      <c r="I594" s="25"/>
      <c r="K594" s="1"/>
      <c r="L594" s="1"/>
      <c r="M594" s="1"/>
      <c r="N594" s="1"/>
      <c r="O594" s="1"/>
      <c r="P594" s="1"/>
      <c r="Q594" s="1"/>
      <c r="R594" s="1"/>
      <c r="S594" s="1"/>
      <c r="T594" s="1"/>
      <c r="U594" s="1"/>
      <c r="V594" s="1"/>
      <c r="W594" s="1"/>
    </row>
    <row r="595" spans="1:23" s="9" customFormat="1" ht="15" customHeight="1">
      <c r="A595" s="2"/>
      <c r="B595" s="3"/>
      <c r="C595" s="1"/>
      <c r="D595" s="1"/>
      <c r="E595" s="1"/>
      <c r="F595" s="5"/>
      <c r="G595" s="21"/>
      <c r="H595" s="23"/>
      <c r="I595" s="25"/>
      <c r="K595" s="1"/>
      <c r="L595" s="1"/>
      <c r="M595" s="1"/>
      <c r="N595" s="1"/>
      <c r="O595" s="1"/>
      <c r="P595" s="1"/>
      <c r="Q595" s="1"/>
      <c r="R595" s="1"/>
      <c r="S595" s="1"/>
      <c r="T595" s="1"/>
      <c r="U595" s="1"/>
      <c r="V595" s="1"/>
      <c r="W595" s="1"/>
    </row>
    <row r="596" spans="1:23" s="9" customFormat="1" ht="15" customHeight="1">
      <c r="A596" s="2"/>
      <c r="B596" s="3"/>
      <c r="C596" s="1"/>
      <c r="D596" s="1"/>
      <c r="E596" s="1"/>
      <c r="F596" s="5"/>
      <c r="G596" s="21"/>
      <c r="H596" s="23"/>
      <c r="I596" s="25"/>
      <c r="K596" s="1"/>
      <c r="L596" s="1"/>
      <c r="M596" s="1"/>
      <c r="N596" s="1"/>
      <c r="O596" s="1"/>
      <c r="P596" s="1"/>
      <c r="Q596" s="1"/>
      <c r="R596" s="1"/>
      <c r="S596" s="1"/>
      <c r="T596" s="1"/>
      <c r="U596" s="1"/>
      <c r="V596" s="1"/>
      <c r="W596" s="1"/>
    </row>
    <row r="597" spans="1:23" s="9" customFormat="1" ht="15" customHeight="1">
      <c r="A597" s="2"/>
      <c r="B597" s="3"/>
      <c r="C597" s="1"/>
      <c r="D597" s="1"/>
      <c r="E597" s="1"/>
      <c r="F597" s="5"/>
      <c r="G597" s="21"/>
      <c r="H597" s="23"/>
      <c r="I597" s="25"/>
      <c r="K597" s="1"/>
      <c r="L597" s="1"/>
      <c r="M597" s="1"/>
      <c r="N597" s="1"/>
      <c r="O597" s="1"/>
      <c r="P597" s="1"/>
      <c r="Q597" s="1"/>
      <c r="R597" s="1"/>
      <c r="S597" s="1"/>
      <c r="T597" s="1"/>
      <c r="U597" s="1"/>
      <c r="V597" s="1"/>
      <c r="W597" s="1"/>
    </row>
    <row r="598" spans="1:23" s="9" customFormat="1" ht="15" customHeight="1">
      <c r="A598" s="2"/>
      <c r="B598" s="3"/>
      <c r="C598" s="1"/>
      <c r="D598" s="1"/>
      <c r="E598" s="1"/>
      <c r="F598" s="5"/>
      <c r="G598" s="21"/>
      <c r="H598" s="23"/>
      <c r="I598" s="25"/>
      <c r="K598" s="1"/>
      <c r="L598" s="1"/>
      <c r="M598" s="1"/>
      <c r="N598" s="1"/>
      <c r="O598" s="1"/>
      <c r="P598" s="1"/>
      <c r="Q598" s="1"/>
      <c r="R598" s="1"/>
      <c r="S598" s="1"/>
      <c r="T598" s="1"/>
      <c r="U598" s="1"/>
      <c r="V598" s="1"/>
      <c r="W598" s="1"/>
    </row>
    <row r="599" spans="1:23" s="9" customFormat="1" ht="15" customHeight="1">
      <c r="A599" s="2"/>
      <c r="B599" s="3"/>
      <c r="C599" s="1"/>
      <c r="D599" s="1"/>
      <c r="E599" s="1"/>
      <c r="F599" s="5"/>
      <c r="G599" s="21"/>
      <c r="H599" s="23"/>
      <c r="I599" s="25"/>
      <c r="K599" s="1"/>
      <c r="L599" s="1"/>
      <c r="M599" s="1"/>
      <c r="N599" s="1"/>
      <c r="O599" s="1"/>
      <c r="P599" s="1"/>
      <c r="Q599" s="1"/>
      <c r="R599" s="1"/>
      <c r="S599" s="1"/>
      <c r="T599" s="1"/>
      <c r="U599" s="1"/>
      <c r="V599" s="1"/>
      <c r="W599" s="1"/>
    </row>
    <row r="600" spans="1:23" s="9" customFormat="1" ht="15" customHeight="1">
      <c r="A600" s="2"/>
      <c r="B600" s="3"/>
      <c r="C600" s="1"/>
      <c r="D600" s="1"/>
      <c r="E600" s="1"/>
      <c r="F600" s="5"/>
      <c r="G600" s="21"/>
      <c r="H600" s="23"/>
      <c r="I600" s="25"/>
      <c r="K600" s="1"/>
      <c r="L600" s="1"/>
      <c r="M600" s="1"/>
      <c r="N600" s="1"/>
      <c r="O600" s="1"/>
      <c r="P600" s="1"/>
      <c r="Q600" s="1"/>
      <c r="R600" s="1"/>
      <c r="S600" s="1"/>
      <c r="T600" s="1"/>
      <c r="U600" s="1"/>
      <c r="V600" s="1"/>
      <c r="W600" s="1"/>
    </row>
    <row r="601" spans="1:23" s="9" customFormat="1" ht="15" customHeight="1">
      <c r="A601" s="2"/>
      <c r="B601" s="3"/>
      <c r="C601" s="1"/>
      <c r="D601" s="1"/>
      <c r="E601" s="1"/>
      <c r="F601" s="5"/>
      <c r="G601" s="21"/>
      <c r="H601" s="23"/>
      <c r="I601" s="25"/>
      <c r="K601" s="1"/>
      <c r="L601" s="1"/>
      <c r="M601" s="1"/>
      <c r="N601" s="1"/>
      <c r="O601" s="1"/>
      <c r="P601" s="1"/>
      <c r="Q601" s="1"/>
      <c r="R601" s="1"/>
      <c r="S601" s="1"/>
      <c r="T601" s="1"/>
      <c r="U601" s="1"/>
      <c r="V601" s="1"/>
      <c r="W601" s="1"/>
    </row>
    <row r="602" spans="1:23" s="9" customFormat="1" ht="15" customHeight="1">
      <c r="A602" s="2"/>
      <c r="B602" s="3"/>
      <c r="C602" s="1"/>
      <c r="D602" s="1"/>
      <c r="E602" s="1"/>
      <c r="F602" s="5"/>
      <c r="G602" s="21"/>
      <c r="H602" s="23"/>
      <c r="I602" s="25"/>
      <c r="K602" s="1"/>
      <c r="L602" s="1"/>
      <c r="M602" s="1"/>
      <c r="N602" s="1"/>
      <c r="O602" s="1"/>
      <c r="P602" s="1"/>
      <c r="Q602" s="1"/>
      <c r="R602" s="1"/>
      <c r="S602" s="1"/>
      <c r="T602" s="1"/>
      <c r="U602" s="1"/>
      <c r="V602" s="1"/>
      <c r="W602" s="1"/>
    </row>
    <row r="603" spans="1:23" s="9" customFormat="1" ht="15" customHeight="1">
      <c r="A603" s="2"/>
      <c r="B603" s="3"/>
      <c r="C603" s="1"/>
      <c r="D603" s="1"/>
      <c r="E603" s="1"/>
      <c r="F603" s="5"/>
      <c r="G603" s="21"/>
      <c r="H603" s="23"/>
      <c r="I603" s="25"/>
      <c r="K603" s="1"/>
      <c r="L603" s="1"/>
      <c r="M603" s="1"/>
      <c r="N603" s="1"/>
      <c r="O603" s="1"/>
      <c r="P603" s="1"/>
      <c r="Q603" s="1"/>
      <c r="R603" s="1"/>
      <c r="S603" s="1"/>
      <c r="T603" s="1"/>
      <c r="U603" s="1"/>
      <c r="V603" s="1"/>
      <c r="W603" s="1"/>
    </row>
    <row r="604" spans="1:23" s="9" customFormat="1" ht="15" customHeight="1">
      <c r="A604" s="2"/>
      <c r="B604" s="3"/>
      <c r="C604" s="1"/>
      <c r="D604" s="1"/>
      <c r="E604" s="1"/>
      <c r="F604" s="5"/>
      <c r="G604" s="21"/>
      <c r="H604" s="23"/>
      <c r="I604" s="25"/>
      <c r="K604" s="1"/>
      <c r="L604" s="1"/>
      <c r="M604" s="1"/>
      <c r="N604" s="1"/>
      <c r="O604" s="1"/>
      <c r="P604" s="1"/>
      <c r="Q604" s="1"/>
      <c r="R604" s="1"/>
      <c r="S604" s="1"/>
      <c r="T604" s="1"/>
      <c r="U604" s="1"/>
      <c r="V604" s="1"/>
      <c r="W604" s="1"/>
    </row>
    <row r="605" spans="1:23" s="9" customFormat="1" ht="15" customHeight="1">
      <c r="A605" s="2"/>
      <c r="B605" s="3"/>
      <c r="C605" s="1"/>
      <c r="D605" s="1"/>
      <c r="E605" s="1"/>
      <c r="F605" s="5"/>
      <c r="G605" s="21"/>
      <c r="H605" s="23"/>
      <c r="I605" s="25"/>
      <c r="K605" s="1"/>
      <c r="L605" s="1"/>
      <c r="M605" s="1"/>
      <c r="N605" s="1"/>
      <c r="O605" s="1"/>
      <c r="P605" s="1"/>
      <c r="Q605" s="1"/>
      <c r="R605" s="1"/>
      <c r="S605" s="1"/>
      <c r="T605" s="1"/>
      <c r="U605" s="1"/>
      <c r="V605" s="1"/>
      <c r="W605" s="1"/>
    </row>
    <row r="606" spans="1:23" s="9" customFormat="1" ht="15" customHeight="1">
      <c r="A606" s="2"/>
      <c r="B606" s="3"/>
      <c r="C606" s="1"/>
      <c r="D606" s="1"/>
      <c r="E606" s="1"/>
      <c r="F606" s="5"/>
      <c r="G606" s="21"/>
      <c r="H606" s="23"/>
      <c r="I606" s="25"/>
      <c r="K606" s="1"/>
      <c r="L606" s="1"/>
      <c r="M606" s="1"/>
      <c r="N606" s="1"/>
      <c r="O606" s="1"/>
      <c r="P606" s="1"/>
      <c r="Q606" s="1"/>
      <c r="R606" s="1"/>
      <c r="S606" s="1"/>
      <c r="T606" s="1"/>
      <c r="U606" s="1"/>
      <c r="V606" s="1"/>
      <c r="W606" s="1"/>
    </row>
    <row r="607" spans="1:23" s="9" customFormat="1" ht="15" customHeight="1">
      <c r="A607" s="2"/>
      <c r="B607" s="3"/>
      <c r="C607" s="1"/>
      <c r="D607" s="1"/>
      <c r="E607" s="1"/>
      <c r="F607" s="5"/>
      <c r="G607" s="21"/>
      <c r="H607" s="23"/>
      <c r="I607" s="25"/>
      <c r="K607" s="1"/>
      <c r="L607" s="1"/>
      <c r="M607" s="1"/>
      <c r="N607" s="1"/>
      <c r="O607" s="1"/>
      <c r="P607" s="1"/>
      <c r="Q607" s="1"/>
      <c r="R607" s="1"/>
      <c r="S607" s="1"/>
      <c r="T607" s="1"/>
      <c r="U607" s="1"/>
      <c r="V607" s="1"/>
      <c r="W607" s="1"/>
    </row>
    <row r="608" spans="1:23" s="9" customFormat="1" ht="15" customHeight="1">
      <c r="A608" s="2"/>
      <c r="B608" s="3"/>
      <c r="C608" s="1"/>
      <c r="D608" s="1"/>
      <c r="E608" s="1"/>
      <c r="F608" s="5"/>
      <c r="G608" s="21"/>
      <c r="H608" s="23"/>
      <c r="I608" s="25"/>
      <c r="K608" s="1"/>
      <c r="L608" s="1"/>
      <c r="M608" s="1"/>
      <c r="N608" s="1"/>
      <c r="O608" s="1"/>
      <c r="P608" s="1"/>
      <c r="Q608" s="1"/>
      <c r="R608" s="1"/>
      <c r="S608" s="1"/>
      <c r="T608" s="1"/>
      <c r="U608" s="1"/>
      <c r="V608" s="1"/>
      <c r="W608" s="1"/>
    </row>
    <row r="609" spans="1:23" s="9" customFormat="1" ht="15" customHeight="1">
      <c r="A609" s="2"/>
      <c r="B609" s="3"/>
      <c r="C609" s="1"/>
      <c r="D609" s="1"/>
      <c r="E609" s="1"/>
      <c r="F609" s="5"/>
      <c r="G609" s="21"/>
      <c r="H609" s="23"/>
      <c r="I609" s="25"/>
      <c r="K609" s="1"/>
      <c r="L609" s="1"/>
      <c r="M609" s="1"/>
      <c r="N609" s="1"/>
      <c r="O609" s="1"/>
      <c r="P609" s="1"/>
      <c r="Q609" s="1"/>
      <c r="R609" s="1"/>
      <c r="S609" s="1"/>
      <c r="T609" s="1"/>
      <c r="U609" s="1"/>
      <c r="V609" s="1"/>
      <c r="W609" s="1"/>
    </row>
    <row r="610" spans="1:23" s="9" customFormat="1" ht="15" customHeight="1">
      <c r="A610" s="2"/>
      <c r="B610" s="3"/>
      <c r="C610" s="1"/>
      <c r="D610" s="1"/>
      <c r="E610" s="1"/>
      <c r="F610" s="5"/>
      <c r="G610" s="21"/>
      <c r="H610" s="23"/>
      <c r="I610" s="25"/>
      <c r="K610" s="1"/>
      <c r="L610" s="1"/>
      <c r="M610" s="1"/>
      <c r="N610" s="1"/>
      <c r="O610" s="1"/>
      <c r="P610" s="1"/>
      <c r="Q610" s="1"/>
      <c r="R610" s="1"/>
      <c r="S610" s="1"/>
      <c r="T610" s="1"/>
      <c r="U610" s="1"/>
      <c r="V610" s="1"/>
      <c r="W610" s="1"/>
    </row>
    <row r="611" spans="1:23" s="9" customFormat="1" ht="15" customHeight="1">
      <c r="A611" s="2"/>
      <c r="B611" s="3"/>
      <c r="C611" s="1"/>
      <c r="D611" s="1"/>
      <c r="E611" s="1"/>
      <c r="F611" s="5"/>
      <c r="G611" s="21"/>
      <c r="H611" s="23"/>
      <c r="I611" s="25"/>
      <c r="K611" s="1"/>
      <c r="L611" s="1"/>
      <c r="M611" s="1"/>
      <c r="N611" s="1"/>
      <c r="O611" s="1"/>
      <c r="P611" s="1"/>
      <c r="Q611" s="1"/>
      <c r="R611" s="1"/>
      <c r="S611" s="1"/>
      <c r="T611" s="1"/>
      <c r="U611" s="1"/>
      <c r="V611" s="1"/>
      <c r="W611" s="1"/>
    </row>
    <row r="612" spans="1:23" s="9" customFormat="1" ht="15" customHeight="1">
      <c r="A612" s="2"/>
      <c r="B612" s="3"/>
      <c r="C612" s="1"/>
      <c r="D612" s="1"/>
      <c r="E612" s="1"/>
      <c r="F612" s="5"/>
      <c r="G612" s="21"/>
      <c r="H612" s="23"/>
      <c r="I612" s="25"/>
      <c r="K612" s="1"/>
      <c r="L612" s="1"/>
      <c r="M612" s="1"/>
      <c r="N612" s="1"/>
      <c r="O612" s="1"/>
      <c r="P612" s="1"/>
      <c r="Q612" s="1"/>
      <c r="R612" s="1"/>
      <c r="S612" s="1"/>
      <c r="T612" s="1"/>
      <c r="U612" s="1"/>
      <c r="V612" s="1"/>
      <c r="W612" s="1"/>
    </row>
    <row r="613" spans="1:23" s="9" customFormat="1" ht="15" customHeight="1">
      <c r="A613" s="2"/>
      <c r="B613" s="3"/>
      <c r="C613" s="1"/>
      <c r="D613" s="1"/>
      <c r="E613" s="1"/>
      <c r="F613" s="5"/>
      <c r="G613" s="21"/>
      <c r="H613" s="23"/>
      <c r="I613" s="25"/>
      <c r="K613" s="1"/>
      <c r="L613" s="1"/>
      <c r="M613" s="1"/>
      <c r="N613" s="1"/>
      <c r="O613" s="1"/>
      <c r="P613" s="1"/>
      <c r="Q613" s="1"/>
      <c r="R613" s="1"/>
      <c r="S613" s="1"/>
      <c r="T613" s="1"/>
      <c r="U613" s="1"/>
      <c r="V613" s="1"/>
      <c r="W613" s="1"/>
    </row>
    <row r="614" spans="1:23" s="9" customFormat="1" ht="15" customHeight="1">
      <c r="A614" s="2"/>
      <c r="B614" s="3"/>
      <c r="C614" s="1"/>
      <c r="D614" s="1"/>
      <c r="E614" s="1"/>
      <c r="F614" s="5"/>
      <c r="G614" s="21"/>
      <c r="H614" s="23"/>
      <c r="I614" s="25"/>
      <c r="K614" s="1"/>
      <c r="L614" s="1"/>
      <c r="M614" s="1"/>
      <c r="N614" s="1"/>
      <c r="O614" s="1"/>
      <c r="P614" s="1"/>
      <c r="Q614" s="1"/>
      <c r="R614" s="1"/>
      <c r="S614" s="1"/>
      <c r="T614" s="1"/>
      <c r="U614" s="1"/>
      <c r="V614" s="1"/>
      <c r="W614" s="1"/>
    </row>
    <row r="615" spans="1:23" s="9" customFormat="1" ht="15" customHeight="1">
      <c r="A615" s="2"/>
      <c r="B615" s="3"/>
      <c r="C615" s="1"/>
      <c r="D615" s="1"/>
      <c r="E615" s="1"/>
      <c r="F615" s="5"/>
      <c r="G615" s="21"/>
      <c r="H615" s="23"/>
      <c r="I615" s="25"/>
      <c r="K615" s="1"/>
      <c r="L615" s="1"/>
      <c r="M615" s="1"/>
      <c r="N615" s="1"/>
      <c r="O615" s="1"/>
      <c r="P615" s="1"/>
      <c r="Q615" s="1"/>
      <c r="R615" s="1"/>
      <c r="S615" s="1"/>
      <c r="T615" s="1"/>
      <c r="U615" s="1"/>
      <c r="V615" s="1"/>
      <c r="W615" s="1"/>
    </row>
    <row r="616" spans="1:23" s="9" customFormat="1" ht="15" customHeight="1">
      <c r="A616" s="2"/>
      <c r="B616" s="3"/>
      <c r="C616" s="1"/>
      <c r="D616" s="1"/>
      <c r="E616" s="1"/>
      <c r="F616" s="5"/>
      <c r="G616" s="21"/>
      <c r="H616" s="23"/>
      <c r="I616" s="25"/>
      <c r="K616" s="1"/>
      <c r="L616" s="1"/>
      <c r="M616" s="1"/>
      <c r="N616" s="1"/>
      <c r="O616" s="1"/>
      <c r="P616" s="1"/>
      <c r="Q616" s="1"/>
      <c r="R616" s="1"/>
      <c r="S616" s="1"/>
      <c r="T616" s="1"/>
      <c r="U616" s="1"/>
      <c r="V616" s="1"/>
      <c r="W616" s="1"/>
    </row>
    <row r="617" spans="1:23" s="9" customFormat="1" ht="15" customHeight="1">
      <c r="A617" s="2"/>
      <c r="B617" s="3"/>
      <c r="C617" s="1"/>
      <c r="D617" s="1"/>
      <c r="E617" s="1"/>
      <c r="F617" s="5"/>
      <c r="G617" s="21"/>
      <c r="H617" s="23"/>
      <c r="I617" s="25"/>
      <c r="K617" s="1"/>
      <c r="L617" s="1"/>
      <c r="M617" s="1"/>
      <c r="N617" s="1"/>
      <c r="O617" s="1"/>
      <c r="P617" s="1"/>
      <c r="Q617" s="1"/>
      <c r="R617" s="1"/>
      <c r="S617" s="1"/>
      <c r="T617" s="1"/>
      <c r="U617" s="1"/>
      <c r="V617" s="1"/>
      <c r="W617" s="1"/>
    </row>
    <row r="618" spans="1:23" s="9" customFormat="1" ht="15" customHeight="1">
      <c r="A618" s="2"/>
      <c r="B618" s="3"/>
      <c r="C618" s="1"/>
      <c r="D618" s="1"/>
      <c r="E618" s="1"/>
      <c r="F618" s="5"/>
      <c r="G618" s="21"/>
      <c r="H618" s="23"/>
      <c r="I618" s="25"/>
      <c r="K618" s="1"/>
      <c r="L618" s="1"/>
      <c r="M618" s="1"/>
      <c r="N618" s="1"/>
      <c r="O618" s="1"/>
      <c r="P618" s="1"/>
      <c r="Q618" s="1"/>
      <c r="R618" s="1"/>
      <c r="S618" s="1"/>
      <c r="T618" s="1"/>
      <c r="U618" s="1"/>
      <c r="V618" s="1"/>
      <c r="W618" s="1"/>
    </row>
    <row r="619" spans="1:23" s="9" customFormat="1" ht="15" customHeight="1">
      <c r="A619" s="2"/>
      <c r="B619" s="3"/>
      <c r="C619" s="1"/>
      <c r="D619" s="1"/>
      <c r="E619" s="1"/>
      <c r="F619" s="5"/>
      <c r="G619" s="21"/>
      <c r="H619" s="23"/>
      <c r="I619" s="25"/>
      <c r="K619" s="1"/>
      <c r="L619" s="1"/>
      <c r="M619" s="1"/>
      <c r="N619" s="1"/>
      <c r="O619" s="1"/>
      <c r="P619" s="1"/>
      <c r="Q619" s="1"/>
      <c r="R619" s="1"/>
      <c r="S619" s="1"/>
      <c r="T619" s="1"/>
      <c r="U619" s="1"/>
      <c r="V619" s="1"/>
      <c r="W619" s="1"/>
    </row>
    <row r="620" spans="1:23" s="9" customFormat="1" ht="15" customHeight="1">
      <c r="A620" s="2"/>
      <c r="B620" s="3"/>
      <c r="C620" s="1"/>
      <c r="D620" s="1"/>
      <c r="E620" s="1"/>
      <c r="F620" s="5"/>
      <c r="G620" s="21"/>
      <c r="H620" s="23"/>
      <c r="I620" s="25"/>
      <c r="K620" s="1"/>
      <c r="L620" s="1"/>
      <c r="M620" s="1"/>
      <c r="N620" s="1"/>
      <c r="O620" s="1"/>
      <c r="P620" s="1"/>
      <c r="Q620" s="1"/>
      <c r="R620" s="1"/>
      <c r="S620" s="1"/>
      <c r="T620" s="1"/>
      <c r="U620" s="1"/>
      <c r="V620" s="1"/>
      <c r="W620" s="1"/>
    </row>
    <row r="621" spans="1:23" s="9" customFormat="1" ht="15" customHeight="1">
      <c r="A621" s="2"/>
      <c r="B621" s="3"/>
      <c r="C621" s="1"/>
      <c r="D621" s="1"/>
      <c r="E621" s="1"/>
      <c r="F621" s="5"/>
      <c r="G621" s="21"/>
      <c r="H621" s="23"/>
      <c r="I621" s="25"/>
      <c r="K621" s="1"/>
      <c r="L621" s="1"/>
      <c r="M621" s="1"/>
      <c r="N621" s="1"/>
      <c r="O621" s="1"/>
      <c r="P621" s="1"/>
      <c r="Q621" s="1"/>
      <c r="R621" s="1"/>
      <c r="S621" s="1"/>
      <c r="T621" s="1"/>
      <c r="U621" s="1"/>
      <c r="V621" s="1"/>
      <c r="W621" s="1"/>
    </row>
    <row r="622" spans="1:23" s="9" customFormat="1" ht="15" customHeight="1">
      <c r="A622" s="2"/>
      <c r="B622" s="3"/>
      <c r="C622" s="1"/>
      <c r="D622" s="1"/>
      <c r="E622" s="1"/>
      <c r="F622" s="5"/>
      <c r="G622" s="21"/>
      <c r="H622" s="23"/>
      <c r="I622" s="25"/>
      <c r="K622" s="1"/>
      <c r="L622" s="1"/>
      <c r="M622" s="1"/>
      <c r="N622" s="1"/>
      <c r="O622" s="1"/>
      <c r="P622" s="1"/>
      <c r="Q622" s="1"/>
      <c r="R622" s="1"/>
      <c r="S622" s="1"/>
      <c r="T622" s="1"/>
      <c r="U622" s="1"/>
      <c r="V622" s="1"/>
      <c r="W622" s="1"/>
    </row>
    <row r="623" spans="1:23" s="9" customFormat="1" ht="15" customHeight="1">
      <c r="A623" s="2"/>
      <c r="B623" s="3"/>
      <c r="C623" s="1"/>
      <c r="D623" s="1"/>
      <c r="E623" s="1"/>
      <c r="F623" s="5"/>
      <c r="G623" s="21"/>
      <c r="H623" s="23"/>
      <c r="I623" s="25"/>
      <c r="K623" s="1"/>
      <c r="L623" s="1"/>
      <c r="M623" s="1"/>
      <c r="N623" s="1"/>
      <c r="O623" s="1"/>
      <c r="P623" s="1"/>
      <c r="Q623" s="1"/>
      <c r="R623" s="1"/>
      <c r="S623" s="1"/>
      <c r="T623" s="1"/>
      <c r="U623" s="1"/>
      <c r="V623" s="1"/>
      <c r="W623" s="1"/>
    </row>
    <row r="624" spans="1:23" s="9" customFormat="1" ht="15" customHeight="1">
      <c r="A624" s="2"/>
      <c r="B624" s="3"/>
      <c r="C624" s="1"/>
      <c r="D624" s="1"/>
      <c r="E624" s="1"/>
      <c r="F624" s="5"/>
      <c r="G624" s="21"/>
      <c r="H624" s="23"/>
      <c r="I624" s="25"/>
      <c r="K624" s="1"/>
      <c r="L624" s="1"/>
      <c r="M624" s="1"/>
      <c r="N624" s="1"/>
      <c r="O624" s="1"/>
      <c r="P624" s="1"/>
      <c r="Q624" s="1"/>
      <c r="R624" s="1"/>
      <c r="S624" s="1"/>
      <c r="T624" s="1"/>
      <c r="U624" s="1"/>
      <c r="V624" s="1"/>
      <c r="W624" s="1"/>
    </row>
    <row r="625" spans="1:23" s="9" customFormat="1" ht="15" customHeight="1">
      <c r="A625" s="2"/>
      <c r="B625" s="3"/>
      <c r="C625" s="1"/>
      <c r="D625" s="1"/>
      <c r="E625" s="1"/>
      <c r="F625" s="5"/>
      <c r="G625" s="21"/>
      <c r="H625" s="23"/>
      <c r="I625" s="25"/>
      <c r="K625" s="1"/>
      <c r="L625" s="1"/>
      <c r="M625" s="1"/>
      <c r="N625" s="1"/>
      <c r="O625" s="1"/>
      <c r="P625" s="1"/>
      <c r="Q625" s="1"/>
      <c r="R625" s="1"/>
      <c r="S625" s="1"/>
      <c r="T625" s="1"/>
      <c r="U625" s="1"/>
      <c r="V625" s="1"/>
      <c r="W625" s="1"/>
    </row>
    <row r="626" spans="1:23" s="9" customFormat="1" ht="15" customHeight="1">
      <c r="A626" s="2"/>
      <c r="B626" s="3"/>
      <c r="C626" s="1"/>
      <c r="D626" s="1"/>
      <c r="E626" s="1"/>
      <c r="F626" s="5"/>
      <c r="G626" s="21"/>
      <c r="H626" s="23"/>
      <c r="I626" s="25"/>
      <c r="K626" s="1"/>
      <c r="L626" s="1"/>
      <c r="M626" s="1"/>
      <c r="N626" s="1"/>
      <c r="O626" s="1"/>
      <c r="P626" s="1"/>
      <c r="Q626" s="1"/>
      <c r="R626" s="1"/>
      <c r="S626" s="1"/>
      <c r="T626" s="1"/>
      <c r="U626" s="1"/>
      <c r="V626" s="1"/>
      <c r="W626" s="1"/>
    </row>
    <row r="627" spans="1:23" s="9" customFormat="1" ht="15" customHeight="1">
      <c r="A627" s="2"/>
      <c r="B627" s="3"/>
      <c r="C627" s="1"/>
      <c r="D627" s="1"/>
      <c r="E627" s="1"/>
      <c r="F627" s="5"/>
      <c r="G627" s="21"/>
      <c r="H627" s="23"/>
      <c r="I627" s="25"/>
      <c r="K627" s="1"/>
      <c r="L627" s="1"/>
      <c r="M627" s="1"/>
      <c r="N627" s="1"/>
      <c r="O627" s="1"/>
      <c r="P627" s="1"/>
      <c r="Q627" s="1"/>
      <c r="R627" s="1"/>
      <c r="S627" s="1"/>
      <c r="T627" s="1"/>
      <c r="U627" s="1"/>
      <c r="V627" s="1"/>
      <c r="W627" s="1"/>
    </row>
    <row r="628" spans="1:23" s="9" customFormat="1" ht="15" customHeight="1">
      <c r="A628" s="2"/>
      <c r="B628" s="3"/>
      <c r="C628" s="1"/>
      <c r="D628" s="1"/>
      <c r="E628" s="1"/>
      <c r="F628" s="5"/>
      <c r="G628" s="21"/>
      <c r="H628" s="23"/>
      <c r="I628" s="25"/>
      <c r="K628" s="1"/>
      <c r="L628" s="1"/>
      <c r="M628" s="1"/>
      <c r="N628" s="1"/>
      <c r="O628" s="1"/>
      <c r="P628" s="1"/>
      <c r="Q628" s="1"/>
      <c r="R628" s="1"/>
      <c r="S628" s="1"/>
      <c r="T628" s="1"/>
      <c r="U628" s="1"/>
      <c r="V628" s="1"/>
      <c r="W628" s="1"/>
    </row>
    <row r="629" spans="1:23" s="9" customFormat="1" ht="15" customHeight="1">
      <c r="A629" s="2"/>
      <c r="B629" s="3"/>
      <c r="C629" s="1"/>
      <c r="D629" s="1"/>
      <c r="E629" s="1"/>
      <c r="F629" s="5"/>
      <c r="G629" s="21"/>
      <c r="H629" s="23"/>
      <c r="I629" s="25"/>
      <c r="K629" s="1"/>
      <c r="L629" s="1"/>
      <c r="M629" s="1"/>
      <c r="N629" s="1"/>
      <c r="O629" s="1"/>
      <c r="P629" s="1"/>
      <c r="Q629" s="1"/>
      <c r="R629" s="1"/>
      <c r="S629" s="1"/>
      <c r="T629" s="1"/>
      <c r="U629" s="1"/>
      <c r="V629" s="1"/>
      <c r="W629" s="1"/>
    </row>
    <row r="630" spans="1:23" s="9" customFormat="1" ht="15" customHeight="1">
      <c r="A630" s="2"/>
      <c r="B630" s="3"/>
      <c r="C630" s="1"/>
      <c r="D630" s="1"/>
      <c r="E630" s="1"/>
      <c r="F630" s="5"/>
      <c r="G630" s="21"/>
      <c r="H630" s="23"/>
      <c r="I630" s="25"/>
      <c r="K630" s="1"/>
      <c r="L630" s="1"/>
      <c r="M630" s="1"/>
      <c r="N630" s="1"/>
      <c r="O630" s="1"/>
      <c r="P630" s="1"/>
      <c r="Q630" s="1"/>
      <c r="R630" s="1"/>
      <c r="S630" s="1"/>
      <c r="T630" s="1"/>
      <c r="U630" s="1"/>
      <c r="V630" s="1"/>
      <c r="W630" s="1"/>
    </row>
    <row r="631" spans="1:23" s="9" customFormat="1" ht="15" customHeight="1">
      <c r="A631" s="2"/>
      <c r="B631" s="3"/>
      <c r="C631" s="1"/>
      <c r="D631" s="1"/>
      <c r="E631" s="1"/>
      <c r="F631" s="5"/>
      <c r="G631" s="21"/>
      <c r="H631" s="23"/>
      <c r="I631" s="26"/>
      <c r="K631" s="1"/>
      <c r="L631" s="1"/>
      <c r="M631" s="1"/>
      <c r="N631" s="1"/>
      <c r="O631" s="1"/>
      <c r="P631" s="1"/>
      <c r="Q631" s="1"/>
      <c r="R631" s="1"/>
      <c r="S631" s="1"/>
      <c r="T631" s="1"/>
      <c r="U631" s="1"/>
      <c r="V631" s="1"/>
      <c r="W631" s="1"/>
    </row>
    <row r="632" spans="1:23" s="9" customFormat="1" ht="15" customHeight="1">
      <c r="A632" s="2"/>
      <c r="B632" s="3"/>
      <c r="C632" s="1"/>
      <c r="D632" s="1"/>
      <c r="E632" s="1"/>
      <c r="F632" s="5"/>
      <c r="G632" s="21"/>
      <c r="H632" s="23"/>
      <c r="I632" s="26"/>
      <c r="K632" s="1"/>
      <c r="L632" s="1"/>
      <c r="M632" s="1"/>
      <c r="N632" s="1"/>
      <c r="O632" s="1"/>
      <c r="P632" s="1"/>
      <c r="Q632" s="1"/>
      <c r="R632" s="1"/>
      <c r="S632" s="1"/>
      <c r="T632" s="1"/>
      <c r="U632" s="1"/>
      <c r="V632" s="1"/>
      <c r="W632" s="1"/>
    </row>
    <row r="633" spans="1:23" s="9" customFormat="1" ht="15" customHeight="1">
      <c r="A633" s="2"/>
      <c r="B633" s="3"/>
      <c r="C633" s="1"/>
      <c r="D633" s="1"/>
      <c r="E633" s="1"/>
      <c r="F633" s="5"/>
      <c r="G633" s="21"/>
      <c r="H633" s="23"/>
      <c r="I633" s="26"/>
      <c r="K633" s="1"/>
      <c r="L633" s="1"/>
      <c r="M633" s="1"/>
      <c r="N633" s="1"/>
      <c r="O633" s="1"/>
      <c r="P633" s="1"/>
      <c r="Q633" s="1"/>
      <c r="R633" s="1"/>
      <c r="S633" s="1"/>
      <c r="T633" s="1"/>
      <c r="U633" s="1"/>
      <c r="V633" s="1"/>
      <c r="W633" s="1"/>
    </row>
    <row r="634" spans="1:23" s="9" customFormat="1" ht="15" customHeight="1">
      <c r="A634" s="2"/>
      <c r="B634" s="3"/>
      <c r="C634" s="1"/>
      <c r="D634" s="1"/>
      <c r="E634" s="1"/>
      <c r="F634" s="5"/>
      <c r="G634" s="21"/>
      <c r="H634" s="23"/>
      <c r="I634" s="26"/>
      <c r="K634" s="1"/>
      <c r="L634" s="1"/>
      <c r="M634" s="1"/>
      <c r="N634" s="1"/>
      <c r="O634" s="1"/>
      <c r="P634" s="1"/>
      <c r="Q634" s="1"/>
      <c r="R634" s="1"/>
      <c r="S634" s="1"/>
      <c r="T634" s="1"/>
      <c r="U634" s="1"/>
      <c r="V634" s="1"/>
      <c r="W634" s="1"/>
    </row>
  </sheetData>
  <mergeCells count="135">
    <mergeCell ref="A112:A113"/>
    <mergeCell ref="B116:E116"/>
    <mergeCell ref="B117:E117"/>
    <mergeCell ref="B118:E118"/>
    <mergeCell ref="D127:E127"/>
    <mergeCell ref="D129:E129"/>
    <mergeCell ref="D131:E131"/>
    <mergeCell ref="B119:E119"/>
    <mergeCell ref="B114:E114"/>
    <mergeCell ref="B115:E115"/>
    <mergeCell ref="B138:E138"/>
    <mergeCell ref="B107:E107"/>
    <mergeCell ref="B109:E109"/>
    <mergeCell ref="B108:E108"/>
    <mergeCell ref="B102:E102"/>
    <mergeCell ref="B103:E103"/>
    <mergeCell ref="B106:E106"/>
    <mergeCell ref="B105:E105"/>
    <mergeCell ref="B110:E110"/>
    <mergeCell ref="D133:E133"/>
    <mergeCell ref="D135:E135"/>
    <mergeCell ref="D137:E137"/>
    <mergeCell ref="I112:I113"/>
    <mergeCell ref="B113:E113"/>
    <mergeCell ref="B101:E101"/>
    <mergeCell ref="B95:E95"/>
    <mergeCell ref="B96:E96"/>
    <mergeCell ref="B97:E97"/>
    <mergeCell ref="B100:E100"/>
    <mergeCell ref="B91:E91"/>
    <mergeCell ref="B92:E92"/>
    <mergeCell ref="B93:E93"/>
    <mergeCell ref="B94:E94"/>
    <mergeCell ref="B98:E98"/>
    <mergeCell ref="B82:E82"/>
    <mergeCell ref="B84:E84"/>
    <mergeCell ref="B90:E90"/>
    <mergeCell ref="B85:E85"/>
    <mergeCell ref="B87:E87"/>
    <mergeCell ref="B86:E86"/>
    <mergeCell ref="B88:E88"/>
    <mergeCell ref="B79:E79"/>
    <mergeCell ref="B80:E80"/>
    <mergeCell ref="B83:E83"/>
    <mergeCell ref="B81:E81"/>
    <mergeCell ref="B89:E89"/>
    <mergeCell ref="B78:E78"/>
    <mergeCell ref="B75:E75"/>
    <mergeCell ref="B76:E76"/>
    <mergeCell ref="B77:E77"/>
    <mergeCell ref="B74:E74"/>
    <mergeCell ref="B71:E71"/>
    <mergeCell ref="B53:E53"/>
    <mergeCell ref="B56:E56"/>
    <mergeCell ref="B73:E73"/>
    <mergeCell ref="B72:E72"/>
    <mergeCell ref="B66:E66"/>
    <mergeCell ref="B67:E67"/>
    <mergeCell ref="B68:E68"/>
    <mergeCell ref="B69:E69"/>
    <mergeCell ref="B70:E70"/>
    <mergeCell ref="B63:E63"/>
    <mergeCell ref="B64:E64"/>
    <mergeCell ref="B62:E62"/>
    <mergeCell ref="B60:E60"/>
    <mergeCell ref="B65:E65"/>
    <mergeCell ref="B59:E59"/>
    <mergeCell ref="B55:E55"/>
    <mergeCell ref="B58:E58"/>
    <mergeCell ref="B61:E61"/>
    <mergeCell ref="H51:H52"/>
    <mergeCell ref="I51:I52"/>
    <mergeCell ref="B54:E54"/>
    <mergeCell ref="B57:E57"/>
    <mergeCell ref="B51:E52"/>
    <mergeCell ref="A51:A52"/>
    <mergeCell ref="F51:F52"/>
    <mergeCell ref="G51:G52"/>
    <mergeCell ref="I13:I14"/>
    <mergeCell ref="B15:E15"/>
    <mergeCell ref="A13:A14"/>
    <mergeCell ref="B50:E50"/>
    <mergeCell ref="B49:E49"/>
    <mergeCell ref="B13:E14"/>
    <mergeCell ref="F13:F14"/>
    <mergeCell ref="B44:E44"/>
    <mergeCell ref="B45:E45"/>
    <mergeCell ref="B46:E46"/>
    <mergeCell ref="B48:E48"/>
    <mergeCell ref="B47:E47"/>
    <mergeCell ref="B42:E42"/>
    <mergeCell ref="B43:E43"/>
    <mergeCell ref="B41:E41"/>
    <mergeCell ref="B40:E40"/>
    <mergeCell ref="B9:E9"/>
    <mergeCell ref="B11:E11"/>
    <mergeCell ref="B19:E19"/>
    <mergeCell ref="B17:E17"/>
    <mergeCell ref="B38:E38"/>
    <mergeCell ref="B39:E39"/>
    <mergeCell ref="B21:E21"/>
    <mergeCell ref="B25:E25"/>
    <mergeCell ref="B23:E23"/>
    <mergeCell ref="B36:E36"/>
    <mergeCell ref="B37:E37"/>
    <mergeCell ref="B34:E34"/>
    <mergeCell ref="B35:E35"/>
    <mergeCell ref="B26:E26"/>
    <mergeCell ref="B30:E30"/>
    <mergeCell ref="B32:E32"/>
    <mergeCell ref="B33:E33"/>
    <mergeCell ref="A1:I1"/>
    <mergeCell ref="H112:H113"/>
    <mergeCell ref="G112:G113"/>
    <mergeCell ref="F112:F113"/>
    <mergeCell ref="B111:E112"/>
    <mergeCell ref="B99:E99"/>
    <mergeCell ref="G13:G14"/>
    <mergeCell ref="H13:H14"/>
    <mergeCell ref="B2:E2"/>
    <mergeCell ref="B27:E27"/>
    <mergeCell ref="B20:E20"/>
    <mergeCell ref="B22:E22"/>
    <mergeCell ref="B24:E24"/>
    <mergeCell ref="B29:E29"/>
    <mergeCell ref="B12:E12"/>
    <mergeCell ref="B3:E3"/>
    <mergeCell ref="B5:E5"/>
    <mergeCell ref="B7:E7"/>
    <mergeCell ref="B4:E4"/>
    <mergeCell ref="B16:E16"/>
    <mergeCell ref="B28:E28"/>
    <mergeCell ref="B6:E6"/>
    <mergeCell ref="B8:E8"/>
    <mergeCell ref="B10:E10"/>
  </mergeCells>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634"/>
  <sheetViews>
    <sheetView topLeftCell="A115" zoomScale="70" zoomScaleNormal="70" zoomScaleSheetLayoutView="70" workbookViewId="0">
      <selection activeCell="H143" sqref="H143"/>
    </sheetView>
  </sheetViews>
  <sheetFormatPr defaultColWidth="9.109375" defaultRowHeight="13.8"/>
  <cols>
    <col min="1" max="1" width="10.33203125" style="367" customWidth="1"/>
    <col min="2" max="2" width="11.6640625" style="366" customWidth="1"/>
    <col min="3" max="3" width="10.44140625" style="210" customWidth="1"/>
    <col min="4" max="4" width="13.33203125" style="210" customWidth="1"/>
    <col min="5" max="5" width="35.77734375" style="210" customWidth="1"/>
    <col min="6" max="6" width="9.6640625" style="368" customWidth="1"/>
    <col min="7" max="7" width="15.33203125" style="369" customWidth="1"/>
    <col min="8" max="8" width="13.44140625" style="370" customWidth="1"/>
    <col min="9" max="9" width="19.21875" style="26" bestFit="1" customWidth="1"/>
    <col min="10" max="10" width="15.109375" style="209" bestFit="1" customWidth="1"/>
    <col min="11" max="14" width="9.109375" style="210"/>
    <col min="15" max="15" width="11.5546875" style="210" bestFit="1" customWidth="1"/>
    <col min="16" max="16384" width="9.109375" style="210"/>
  </cols>
  <sheetData>
    <row r="1" spans="1:10" s="199" customFormat="1" ht="75.45" customHeight="1">
      <c r="A1" s="847"/>
      <c r="B1" s="847"/>
      <c r="C1" s="847"/>
      <c r="D1" s="847"/>
      <c r="E1" s="847"/>
      <c r="F1" s="847"/>
      <c r="G1" s="847"/>
      <c r="H1" s="847"/>
      <c r="I1" s="847"/>
    </row>
    <row r="2" spans="1:10" s="204" customFormat="1" ht="39.6" customHeight="1">
      <c r="A2" s="200" t="s">
        <v>20</v>
      </c>
      <c r="B2" s="848" t="s">
        <v>21</v>
      </c>
      <c r="C2" s="849"/>
      <c r="D2" s="849"/>
      <c r="E2" s="850"/>
      <c r="F2" s="200" t="s">
        <v>22</v>
      </c>
      <c r="G2" s="201" t="s">
        <v>23</v>
      </c>
      <c r="H2" s="202" t="s">
        <v>37</v>
      </c>
      <c r="I2" s="34" t="s">
        <v>38</v>
      </c>
      <c r="J2" s="203"/>
    </row>
    <row r="3" spans="1:10" ht="15">
      <c r="A3" s="205"/>
      <c r="B3" s="851"/>
      <c r="C3" s="852"/>
      <c r="D3" s="852"/>
      <c r="E3" s="853"/>
      <c r="F3" s="206"/>
      <c r="G3" s="207"/>
      <c r="H3" s="208"/>
      <c r="I3" s="39"/>
    </row>
    <row r="4" spans="1:10" ht="15">
      <c r="A4" s="211"/>
      <c r="B4" s="854" t="s">
        <v>43</v>
      </c>
      <c r="C4" s="854"/>
      <c r="D4" s="854"/>
      <c r="E4" s="855"/>
      <c r="F4" s="212"/>
      <c r="G4" s="213"/>
      <c r="H4" s="214"/>
      <c r="I4" s="44"/>
    </row>
    <row r="5" spans="1:10" ht="15">
      <c r="A5" s="211"/>
      <c r="B5" s="856"/>
      <c r="C5" s="856"/>
      <c r="D5" s="856"/>
      <c r="E5" s="857"/>
      <c r="F5" s="212"/>
      <c r="G5" s="213"/>
      <c r="H5" s="214"/>
      <c r="I5" s="44"/>
    </row>
    <row r="6" spans="1:10" ht="38.549999999999997" customHeight="1">
      <c r="A6" s="211"/>
      <c r="B6" s="858" t="s">
        <v>143</v>
      </c>
      <c r="C6" s="859"/>
      <c r="D6" s="859"/>
      <c r="E6" s="860"/>
      <c r="F6" s="215"/>
      <c r="G6" s="216"/>
      <c r="H6" s="217"/>
      <c r="I6" s="197"/>
    </row>
    <row r="7" spans="1:10" ht="15">
      <c r="A7" s="211"/>
      <c r="B7" s="867"/>
      <c r="C7" s="856"/>
      <c r="D7" s="856"/>
      <c r="E7" s="857"/>
      <c r="F7" s="218"/>
      <c r="G7" s="213"/>
      <c r="H7" s="214"/>
      <c r="I7" s="44"/>
    </row>
    <row r="8" spans="1:10" ht="19.95" customHeight="1">
      <c r="A8" s="211"/>
      <c r="B8" s="868" t="s">
        <v>144</v>
      </c>
      <c r="C8" s="869"/>
      <c r="D8" s="869"/>
      <c r="E8" s="870"/>
      <c r="F8" s="215"/>
      <c r="G8" s="216"/>
      <c r="H8" s="219"/>
      <c r="I8" s="197"/>
    </row>
    <row r="9" spans="1:10" ht="15">
      <c r="A9" s="220"/>
      <c r="B9" s="871"/>
      <c r="C9" s="872"/>
      <c r="D9" s="872"/>
      <c r="E9" s="873"/>
      <c r="F9" s="218"/>
      <c r="G9" s="213"/>
      <c r="H9" s="214"/>
      <c r="I9" s="213"/>
    </row>
    <row r="10" spans="1:10" ht="12.6" customHeight="1">
      <c r="A10" s="211"/>
      <c r="B10" s="874" t="s">
        <v>58</v>
      </c>
      <c r="C10" s="854"/>
      <c r="D10" s="854"/>
      <c r="E10" s="855"/>
      <c r="F10" s="221"/>
      <c r="G10" s="222"/>
      <c r="H10" s="223"/>
      <c r="I10" s="224"/>
    </row>
    <row r="11" spans="1:10" ht="28.8" hidden="1" customHeight="1">
      <c r="A11" s="225"/>
      <c r="B11" s="875"/>
      <c r="C11" s="876"/>
      <c r="D11" s="876"/>
      <c r="E11" s="877"/>
      <c r="F11" s="226"/>
      <c r="G11" s="227"/>
      <c r="H11" s="228"/>
      <c r="I11" s="229"/>
    </row>
    <row r="12" spans="1:10" ht="34.799999999999997" customHeight="1">
      <c r="A12" s="230" t="s">
        <v>50</v>
      </c>
      <c r="B12" s="878" t="s">
        <v>48</v>
      </c>
      <c r="C12" s="879"/>
      <c r="D12" s="879"/>
      <c r="E12" s="880"/>
      <c r="F12" s="231" t="s">
        <v>11</v>
      </c>
      <c r="G12" s="231">
        <v>200</v>
      </c>
      <c r="H12" s="232"/>
      <c r="I12" s="233">
        <f>G12*H12</f>
        <v>0</v>
      </c>
    </row>
    <row r="13" spans="1:10" ht="9.6" customHeight="1">
      <c r="A13" s="892"/>
      <c r="B13" s="894" t="s">
        <v>98</v>
      </c>
      <c r="C13" s="895"/>
      <c r="D13" s="895"/>
      <c r="E13" s="896"/>
      <c r="F13" s="900"/>
      <c r="G13" s="861"/>
      <c r="H13" s="863"/>
      <c r="I13" s="865">
        <f>SUM(I12:I12)</f>
        <v>0</v>
      </c>
    </row>
    <row r="14" spans="1:10" ht="25.95" customHeight="1" thickBot="1">
      <c r="A14" s="893"/>
      <c r="B14" s="897"/>
      <c r="C14" s="898"/>
      <c r="D14" s="898"/>
      <c r="E14" s="899"/>
      <c r="F14" s="901"/>
      <c r="G14" s="862"/>
      <c r="H14" s="864"/>
      <c r="I14" s="866"/>
    </row>
    <row r="15" spans="1:10" ht="15">
      <c r="A15" s="234"/>
      <c r="B15" s="881"/>
      <c r="C15" s="881"/>
      <c r="D15" s="881"/>
      <c r="E15" s="882"/>
      <c r="F15" s="235"/>
      <c r="G15" s="236"/>
      <c r="H15" s="237"/>
      <c r="I15" s="64"/>
    </row>
    <row r="16" spans="1:10" ht="15">
      <c r="A16" s="238"/>
      <c r="B16" s="883" t="s">
        <v>107</v>
      </c>
      <c r="C16" s="884"/>
      <c r="D16" s="884"/>
      <c r="E16" s="885"/>
      <c r="F16" s="239"/>
      <c r="G16" s="240"/>
      <c r="H16" s="241"/>
      <c r="I16" s="69"/>
    </row>
    <row r="17" spans="1:10" ht="15">
      <c r="A17" s="242" t="s">
        <v>4</v>
      </c>
      <c r="B17" s="886" t="s">
        <v>27</v>
      </c>
      <c r="C17" s="887"/>
      <c r="D17" s="887"/>
      <c r="E17" s="888"/>
      <c r="F17" s="243"/>
      <c r="G17" s="244"/>
      <c r="H17" s="245"/>
      <c r="I17" s="74"/>
    </row>
    <row r="18" spans="1:10" ht="15.75" customHeight="1">
      <c r="A18" s="246"/>
      <c r="B18" s="247"/>
      <c r="C18" s="248"/>
      <c r="D18" s="248"/>
      <c r="E18" s="249"/>
      <c r="F18" s="243"/>
      <c r="G18" s="244"/>
      <c r="H18" s="250"/>
      <c r="I18" s="74"/>
    </row>
    <row r="19" spans="1:10" ht="29.25" customHeight="1">
      <c r="A19" s="225" t="s">
        <v>49</v>
      </c>
      <c r="B19" s="883" t="s">
        <v>61</v>
      </c>
      <c r="C19" s="884"/>
      <c r="D19" s="884"/>
      <c r="E19" s="885"/>
      <c r="F19" s="251"/>
      <c r="G19" s="252"/>
      <c r="H19" s="253"/>
      <c r="I19" s="254"/>
    </row>
    <row r="20" spans="1:10" ht="28.2" customHeight="1">
      <c r="A20" s="230" t="s">
        <v>50</v>
      </c>
      <c r="B20" s="889" t="s">
        <v>125</v>
      </c>
      <c r="C20" s="890"/>
      <c r="D20" s="890"/>
      <c r="E20" s="891"/>
      <c r="F20" s="255" t="s">
        <v>10</v>
      </c>
      <c r="G20" s="256">
        <v>23.6</v>
      </c>
      <c r="H20" s="257"/>
      <c r="I20" s="233">
        <f>G20*H20</f>
        <v>0</v>
      </c>
      <c r="J20" s="210"/>
    </row>
    <row r="21" spans="1:10" ht="15.75" customHeight="1">
      <c r="A21" s="220" t="s">
        <v>52</v>
      </c>
      <c r="B21" s="883" t="s">
        <v>44</v>
      </c>
      <c r="C21" s="884"/>
      <c r="D21" s="884"/>
      <c r="E21" s="885"/>
      <c r="F21" s="258"/>
      <c r="G21" s="259"/>
      <c r="H21" s="260"/>
      <c r="I21" s="233"/>
      <c r="J21" s="210"/>
    </row>
    <row r="22" spans="1:10" ht="15">
      <c r="A22" s="261" t="s">
        <v>50</v>
      </c>
      <c r="B22" s="914" t="s">
        <v>47</v>
      </c>
      <c r="C22" s="915"/>
      <c r="D22" s="915"/>
      <c r="E22" s="916"/>
      <c r="F22" s="255" t="s">
        <v>10</v>
      </c>
      <c r="G22" s="255">
        <v>18.2</v>
      </c>
      <c r="H22" s="257"/>
      <c r="I22" s="233">
        <f t="shared" ref="I22:I50" si="0">G22*H22</f>
        <v>0</v>
      </c>
      <c r="J22" s="210"/>
    </row>
    <row r="23" spans="1:10" ht="29.25" customHeight="1">
      <c r="A23" s="262" t="s">
        <v>53</v>
      </c>
      <c r="B23" s="905" t="s">
        <v>45</v>
      </c>
      <c r="C23" s="906"/>
      <c r="D23" s="906"/>
      <c r="E23" s="907"/>
      <c r="F23" s="263"/>
      <c r="G23" s="264"/>
      <c r="H23" s="265"/>
      <c r="I23" s="266"/>
      <c r="J23" s="210"/>
    </row>
    <row r="24" spans="1:10" ht="15">
      <c r="A24" s="261" t="s">
        <v>50</v>
      </c>
      <c r="B24" s="917" t="s">
        <v>59</v>
      </c>
      <c r="C24" s="918"/>
      <c r="D24" s="918"/>
      <c r="E24" s="919"/>
      <c r="F24" s="267" t="s">
        <v>10</v>
      </c>
      <c r="G24" s="267">
        <v>8</v>
      </c>
      <c r="H24" s="268"/>
      <c r="I24" s="233">
        <f t="shared" si="0"/>
        <v>0</v>
      </c>
      <c r="J24" s="210"/>
    </row>
    <row r="25" spans="1:10" ht="19.2" customHeight="1">
      <c r="A25" s="269" t="s">
        <v>54</v>
      </c>
      <c r="B25" s="905" t="s">
        <v>46</v>
      </c>
      <c r="C25" s="906"/>
      <c r="D25" s="906"/>
      <c r="E25" s="907"/>
      <c r="F25" s="270"/>
      <c r="G25" s="271"/>
      <c r="H25" s="272"/>
      <c r="I25" s="102"/>
      <c r="J25" s="210"/>
    </row>
    <row r="26" spans="1:10" ht="31.5" customHeight="1">
      <c r="A26" s="269" t="s">
        <v>50</v>
      </c>
      <c r="B26" s="902" t="s">
        <v>122</v>
      </c>
      <c r="C26" s="903"/>
      <c r="D26" s="903"/>
      <c r="E26" s="904"/>
      <c r="F26" s="267" t="s">
        <v>10</v>
      </c>
      <c r="G26" s="273">
        <v>37</v>
      </c>
      <c r="H26" s="274"/>
      <c r="I26" s="233">
        <f t="shared" si="0"/>
        <v>0</v>
      </c>
      <c r="J26" s="210"/>
    </row>
    <row r="27" spans="1:10" ht="31.5" customHeight="1">
      <c r="A27" s="261" t="s">
        <v>51</v>
      </c>
      <c r="B27" s="902" t="s">
        <v>121</v>
      </c>
      <c r="C27" s="903"/>
      <c r="D27" s="903"/>
      <c r="E27" s="904"/>
      <c r="F27" s="231" t="s">
        <v>10</v>
      </c>
      <c r="G27" s="273">
        <v>22.2</v>
      </c>
      <c r="H27" s="274"/>
      <c r="I27" s="233">
        <f t="shared" si="0"/>
        <v>0</v>
      </c>
      <c r="J27" s="210"/>
    </row>
    <row r="28" spans="1:10" ht="15">
      <c r="A28" s="261" t="s">
        <v>66</v>
      </c>
      <c r="B28" s="902" t="s">
        <v>56</v>
      </c>
      <c r="C28" s="903"/>
      <c r="D28" s="903"/>
      <c r="E28" s="904"/>
      <c r="F28" s="275" t="s">
        <v>10</v>
      </c>
      <c r="G28" s="273">
        <v>7.4</v>
      </c>
      <c r="H28" s="274"/>
      <c r="I28" s="233">
        <f t="shared" si="0"/>
        <v>0</v>
      </c>
      <c r="J28" s="210"/>
    </row>
    <row r="29" spans="1:10" ht="23.55" customHeight="1">
      <c r="A29" s="269" t="s">
        <v>55</v>
      </c>
      <c r="B29" s="905" t="s">
        <v>28</v>
      </c>
      <c r="C29" s="906"/>
      <c r="D29" s="906"/>
      <c r="E29" s="907"/>
      <c r="F29" s="276"/>
      <c r="G29" s="271"/>
      <c r="H29" s="277"/>
      <c r="I29" s="102"/>
      <c r="J29" s="210"/>
    </row>
    <row r="30" spans="1:10" ht="15">
      <c r="A30" s="261" t="s">
        <v>50</v>
      </c>
      <c r="B30" s="902" t="s">
        <v>57</v>
      </c>
      <c r="C30" s="903"/>
      <c r="D30" s="903"/>
      <c r="E30" s="904"/>
      <c r="F30" s="278" t="s">
        <v>11</v>
      </c>
      <c r="G30" s="273">
        <v>147.84</v>
      </c>
      <c r="H30" s="274"/>
      <c r="I30" s="266">
        <f t="shared" si="0"/>
        <v>0</v>
      </c>
      <c r="J30" s="210"/>
    </row>
    <row r="31" spans="1:10" ht="45" customHeight="1">
      <c r="A31" s="279" t="s">
        <v>79</v>
      </c>
      <c r="B31" s="280" t="s">
        <v>29</v>
      </c>
      <c r="C31" s="281"/>
      <c r="D31" s="281"/>
      <c r="E31" s="282"/>
      <c r="F31" s="282"/>
      <c r="G31" s="259"/>
      <c r="H31" s="260"/>
      <c r="I31" s="233"/>
      <c r="J31" s="210"/>
    </row>
    <row r="32" spans="1:10" ht="15">
      <c r="A32" s="283" t="s">
        <v>50</v>
      </c>
      <c r="B32" s="902" t="s">
        <v>60</v>
      </c>
      <c r="C32" s="903"/>
      <c r="D32" s="903"/>
      <c r="E32" s="904"/>
      <c r="F32" s="284" t="s">
        <v>11</v>
      </c>
      <c r="G32" s="256">
        <v>295.68</v>
      </c>
      <c r="H32" s="274"/>
      <c r="I32" s="233">
        <f t="shared" si="0"/>
        <v>0</v>
      </c>
      <c r="J32" s="210"/>
    </row>
    <row r="33" spans="1:10" ht="15">
      <c r="A33" s="285" t="s">
        <v>82</v>
      </c>
      <c r="B33" s="908" t="s">
        <v>80</v>
      </c>
      <c r="C33" s="909"/>
      <c r="D33" s="909"/>
      <c r="E33" s="910"/>
      <c r="F33" s="212"/>
      <c r="G33" s="213"/>
      <c r="H33" s="214"/>
      <c r="I33" s="233"/>
      <c r="J33" s="210"/>
    </row>
    <row r="34" spans="1:10" ht="18" customHeight="1">
      <c r="A34" s="220"/>
      <c r="B34" s="911" t="s">
        <v>39</v>
      </c>
      <c r="C34" s="912"/>
      <c r="D34" s="912"/>
      <c r="E34" s="913"/>
      <c r="F34" s="286"/>
      <c r="G34" s="231"/>
      <c r="H34" s="287"/>
      <c r="I34" s="233"/>
      <c r="J34" s="210"/>
    </row>
    <row r="35" spans="1:10" ht="18" customHeight="1">
      <c r="A35" s="220" t="s">
        <v>50</v>
      </c>
      <c r="B35" s="930" t="s">
        <v>62</v>
      </c>
      <c r="C35" s="931"/>
      <c r="D35" s="931"/>
      <c r="E35" s="932"/>
      <c r="F35" s="286" t="s">
        <v>10</v>
      </c>
      <c r="G35" s="231">
        <v>4.6399999999999997</v>
      </c>
      <c r="H35" s="232"/>
      <c r="I35" s="233">
        <f t="shared" si="0"/>
        <v>0</v>
      </c>
      <c r="J35" s="210"/>
    </row>
    <row r="36" spans="1:10" ht="28.5" customHeight="1">
      <c r="A36" s="220" t="s">
        <v>51</v>
      </c>
      <c r="B36" s="930" t="s">
        <v>64</v>
      </c>
      <c r="C36" s="931"/>
      <c r="D36" s="931"/>
      <c r="E36" s="932"/>
      <c r="F36" s="284" t="s">
        <v>10</v>
      </c>
      <c r="G36" s="288">
        <v>14.08</v>
      </c>
      <c r="H36" s="289"/>
      <c r="I36" s="233">
        <f t="shared" si="0"/>
        <v>0</v>
      </c>
      <c r="J36" s="210"/>
    </row>
    <row r="37" spans="1:10" ht="34.5" customHeight="1">
      <c r="A37" s="230" t="s">
        <v>83</v>
      </c>
      <c r="B37" s="933" t="s">
        <v>139</v>
      </c>
      <c r="C37" s="934"/>
      <c r="D37" s="934"/>
      <c r="E37" s="935"/>
      <c r="F37" s="286"/>
      <c r="G37" s="231"/>
      <c r="H37" s="232"/>
      <c r="I37" s="233"/>
      <c r="J37" s="210"/>
    </row>
    <row r="38" spans="1:10" ht="27.75" customHeight="1">
      <c r="A38" s="262"/>
      <c r="B38" s="936" t="s">
        <v>70</v>
      </c>
      <c r="C38" s="926"/>
      <c r="D38" s="926"/>
      <c r="E38" s="927"/>
      <c r="F38" s="286"/>
      <c r="G38" s="231"/>
      <c r="H38" s="232"/>
      <c r="I38" s="233"/>
      <c r="J38" s="210"/>
    </row>
    <row r="39" spans="1:10" ht="29.25" customHeight="1">
      <c r="A39" s="283" t="s">
        <v>50</v>
      </c>
      <c r="B39" s="937" t="s">
        <v>71</v>
      </c>
      <c r="C39" s="938"/>
      <c r="D39" s="938"/>
      <c r="E39" s="939"/>
      <c r="F39" s="286" t="s">
        <v>13</v>
      </c>
      <c r="G39" s="231">
        <v>310</v>
      </c>
      <c r="H39" s="232"/>
      <c r="I39" s="233">
        <f t="shared" si="0"/>
        <v>0</v>
      </c>
      <c r="J39" s="210"/>
    </row>
    <row r="40" spans="1:10" ht="37.5" customHeight="1">
      <c r="A40" s="261" t="s">
        <v>51</v>
      </c>
      <c r="B40" s="937" t="s">
        <v>72</v>
      </c>
      <c r="C40" s="938"/>
      <c r="D40" s="938"/>
      <c r="E40" s="939"/>
      <c r="F40" s="286" t="s">
        <v>13</v>
      </c>
      <c r="G40" s="240">
        <v>180</v>
      </c>
      <c r="H40" s="232"/>
      <c r="I40" s="233">
        <f t="shared" si="0"/>
        <v>0</v>
      </c>
      <c r="J40" s="210"/>
    </row>
    <row r="41" spans="1:10" ht="15">
      <c r="A41" s="230" t="s">
        <v>66</v>
      </c>
      <c r="B41" s="920" t="s">
        <v>68</v>
      </c>
      <c r="C41" s="921"/>
      <c r="D41" s="921"/>
      <c r="E41" s="922"/>
      <c r="F41" s="284"/>
      <c r="G41" s="256"/>
      <c r="H41" s="289"/>
      <c r="I41" s="233"/>
      <c r="J41" s="210"/>
    </row>
    <row r="42" spans="1:10" ht="16.5" customHeight="1">
      <c r="A42" s="220" t="s">
        <v>67</v>
      </c>
      <c r="B42" s="923" t="s">
        <v>69</v>
      </c>
      <c r="C42" s="924"/>
      <c r="D42" s="924"/>
      <c r="E42" s="925"/>
      <c r="F42" s="275" t="s">
        <v>11</v>
      </c>
      <c r="G42" s="288">
        <v>140.80000000000001</v>
      </c>
      <c r="H42" s="290"/>
      <c r="I42" s="233">
        <f t="shared" si="0"/>
        <v>0</v>
      </c>
      <c r="J42" s="210"/>
    </row>
    <row r="43" spans="1:10" ht="16.5" customHeight="1">
      <c r="A43" s="220" t="s">
        <v>84</v>
      </c>
      <c r="B43" s="884" t="s">
        <v>30</v>
      </c>
      <c r="C43" s="884"/>
      <c r="D43" s="884"/>
      <c r="E43" s="885"/>
      <c r="F43" s="291"/>
      <c r="G43" s="292"/>
      <c r="H43" s="232"/>
      <c r="I43" s="102"/>
      <c r="J43" s="210"/>
    </row>
    <row r="44" spans="1:10" ht="15">
      <c r="A44" s="220"/>
      <c r="B44" s="926" t="s">
        <v>81</v>
      </c>
      <c r="C44" s="926"/>
      <c r="D44" s="926"/>
      <c r="E44" s="927"/>
      <c r="F44" s="293"/>
      <c r="G44" s="292"/>
      <c r="H44" s="232"/>
      <c r="I44" s="102"/>
      <c r="J44" s="210"/>
    </row>
    <row r="45" spans="1:10" ht="15">
      <c r="A45" s="220" t="s">
        <v>50</v>
      </c>
      <c r="B45" s="928" t="s">
        <v>73</v>
      </c>
      <c r="C45" s="928"/>
      <c r="D45" s="928"/>
      <c r="E45" s="929"/>
      <c r="F45" s="286" t="s">
        <v>11</v>
      </c>
      <c r="G45" s="231">
        <v>40</v>
      </c>
      <c r="H45" s="232"/>
      <c r="I45" s="266">
        <f t="shared" si="0"/>
        <v>0</v>
      </c>
      <c r="J45" s="210"/>
    </row>
    <row r="46" spans="1:10" ht="15.75" customHeight="1">
      <c r="A46" s="220" t="s">
        <v>85</v>
      </c>
      <c r="B46" s="884" t="s">
        <v>74</v>
      </c>
      <c r="C46" s="884"/>
      <c r="D46" s="884"/>
      <c r="E46" s="884"/>
      <c r="F46" s="294"/>
      <c r="G46" s="231"/>
      <c r="H46" s="232"/>
      <c r="I46" s="233"/>
      <c r="J46" s="210"/>
    </row>
    <row r="47" spans="1:10" ht="15">
      <c r="A47" s="220"/>
      <c r="B47" s="926" t="s">
        <v>75</v>
      </c>
      <c r="C47" s="926"/>
      <c r="D47" s="926"/>
      <c r="E47" s="927"/>
      <c r="F47" s="286"/>
      <c r="G47" s="231"/>
      <c r="H47" s="232"/>
      <c r="I47" s="266"/>
      <c r="J47" s="210"/>
    </row>
    <row r="48" spans="1:10" ht="15">
      <c r="A48" s="220" t="s">
        <v>50</v>
      </c>
      <c r="B48" s="944" t="s">
        <v>76</v>
      </c>
      <c r="C48" s="944"/>
      <c r="D48" s="944"/>
      <c r="E48" s="945"/>
      <c r="F48" s="286" t="s">
        <v>10</v>
      </c>
      <c r="G48" s="267">
        <v>32</v>
      </c>
      <c r="H48" s="232"/>
      <c r="I48" s="266">
        <f t="shared" si="0"/>
        <v>0</v>
      </c>
    </row>
    <row r="49" spans="1:10" ht="15">
      <c r="A49" s="220" t="s">
        <v>86</v>
      </c>
      <c r="B49" s="906" t="s">
        <v>77</v>
      </c>
      <c r="C49" s="906"/>
      <c r="D49" s="906"/>
      <c r="E49" s="907"/>
      <c r="F49" s="286"/>
      <c r="G49" s="231"/>
      <c r="H49" s="295"/>
      <c r="I49" s="233"/>
      <c r="J49" s="210"/>
    </row>
    <row r="50" spans="1:10" ht="15">
      <c r="A50" s="296" t="s">
        <v>50</v>
      </c>
      <c r="B50" s="946" t="s">
        <v>78</v>
      </c>
      <c r="C50" s="947"/>
      <c r="D50" s="947"/>
      <c r="E50" s="948"/>
      <c r="F50" s="297" t="s">
        <v>11</v>
      </c>
      <c r="G50" s="298">
        <v>52.08</v>
      </c>
      <c r="H50" s="299"/>
      <c r="I50" s="300">
        <f t="shared" si="0"/>
        <v>0</v>
      </c>
      <c r="J50" s="210"/>
    </row>
    <row r="51" spans="1:10">
      <c r="A51" s="892"/>
      <c r="B51" s="894" t="s">
        <v>96</v>
      </c>
      <c r="C51" s="895"/>
      <c r="D51" s="895"/>
      <c r="E51" s="896"/>
      <c r="F51" s="956"/>
      <c r="G51" s="861"/>
      <c r="H51" s="863"/>
      <c r="I51" s="940">
        <f>SUM(I20:I50)</f>
        <v>0</v>
      </c>
      <c r="J51" s="210"/>
    </row>
    <row r="52" spans="1:10" ht="14.4" thickBot="1">
      <c r="A52" s="893"/>
      <c r="B52" s="897"/>
      <c r="C52" s="898"/>
      <c r="D52" s="898"/>
      <c r="E52" s="899"/>
      <c r="F52" s="957"/>
      <c r="G52" s="862"/>
      <c r="H52" s="864"/>
      <c r="I52" s="866"/>
      <c r="J52" s="210"/>
    </row>
    <row r="53" spans="1:10" ht="15">
      <c r="A53" s="220"/>
      <c r="B53" s="941"/>
      <c r="C53" s="942"/>
      <c r="D53" s="942"/>
      <c r="E53" s="943"/>
      <c r="F53" s="301"/>
      <c r="G53" s="302"/>
      <c r="H53" s="303"/>
      <c r="I53" s="304"/>
      <c r="J53" s="210"/>
    </row>
    <row r="54" spans="1:10" ht="15">
      <c r="A54" s="269"/>
      <c r="B54" s="905" t="s">
        <v>106</v>
      </c>
      <c r="C54" s="906"/>
      <c r="D54" s="906"/>
      <c r="E54" s="907"/>
      <c r="F54" s="278"/>
      <c r="G54" s="305"/>
      <c r="H54" s="306"/>
      <c r="I54" s="137"/>
      <c r="J54" s="210"/>
    </row>
    <row r="55" spans="1:10" ht="15">
      <c r="A55" s="307" t="s">
        <v>5</v>
      </c>
      <c r="B55" s="949" t="s">
        <v>91</v>
      </c>
      <c r="C55" s="950"/>
      <c r="D55" s="950"/>
      <c r="E55" s="951"/>
      <c r="F55" s="284"/>
      <c r="G55" s="231"/>
      <c r="H55" s="287"/>
      <c r="I55" s="102"/>
      <c r="J55" s="210"/>
    </row>
    <row r="56" spans="1:10" ht="15">
      <c r="A56" s="262"/>
      <c r="B56" s="952"/>
      <c r="C56" s="928"/>
      <c r="D56" s="928"/>
      <c r="E56" s="929"/>
      <c r="F56" s="284"/>
      <c r="G56" s="256"/>
      <c r="H56" s="308"/>
      <c r="I56" s="140"/>
      <c r="J56" s="210"/>
    </row>
    <row r="57" spans="1:10" ht="15">
      <c r="A57" s="262" t="s">
        <v>49</v>
      </c>
      <c r="B57" s="953" t="s">
        <v>31</v>
      </c>
      <c r="C57" s="954"/>
      <c r="D57" s="954"/>
      <c r="E57" s="955"/>
      <c r="F57" s="284"/>
      <c r="G57" s="256"/>
      <c r="H57" s="308"/>
      <c r="I57" s="140"/>
      <c r="J57" s="210"/>
    </row>
    <row r="58" spans="1:10" ht="15">
      <c r="A58" s="220"/>
      <c r="B58" s="911" t="s">
        <v>39</v>
      </c>
      <c r="C58" s="912"/>
      <c r="D58" s="912"/>
      <c r="E58" s="913"/>
      <c r="F58" s="286"/>
      <c r="G58" s="231"/>
      <c r="H58" s="287"/>
      <c r="I58" s="102"/>
      <c r="J58" s="210"/>
    </row>
    <row r="59" spans="1:10" ht="15">
      <c r="A59" s="262" t="s">
        <v>50</v>
      </c>
      <c r="B59" s="952" t="s">
        <v>63</v>
      </c>
      <c r="C59" s="928"/>
      <c r="D59" s="928"/>
      <c r="E59" s="929"/>
      <c r="F59" s="286" t="s">
        <v>10</v>
      </c>
      <c r="G59" s="240">
        <v>1.84</v>
      </c>
      <c r="H59" s="232"/>
      <c r="I59" s="233">
        <f>G59*H59</f>
        <v>0</v>
      </c>
      <c r="J59" s="210"/>
    </row>
    <row r="60" spans="1:10" ht="30" customHeight="1">
      <c r="A60" s="220" t="s">
        <v>51</v>
      </c>
      <c r="B60" s="952" t="s">
        <v>65</v>
      </c>
      <c r="C60" s="928"/>
      <c r="D60" s="928"/>
      <c r="E60" s="929"/>
      <c r="F60" s="286" t="s">
        <v>10</v>
      </c>
      <c r="G60" s="240">
        <v>1.42</v>
      </c>
      <c r="H60" s="232"/>
      <c r="I60" s="233">
        <f t="shared" ref="I60:I71" si="1">G60*H60</f>
        <v>0</v>
      </c>
      <c r="J60" s="210"/>
    </row>
    <row r="61" spans="1:10" ht="30.6" customHeight="1">
      <c r="A61" s="230" t="s">
        <v>52</v>
      </c>
      <c r="B61" s="963" t="s">
        <v>87</v>
      </c>
      <c r="C61" s="964"/>
      <c r="D61" s="964"/>
      <c r="E61" s="965"/>
      <c r="F61" s="284"/>
      <c r="G61" s="256"/>
      <c r="H61" s="308"/>
      <c r="I61" s="140"/>
      <c r="J61" s="210"/>
    </row>
    <row r="62" spans="1:10" ht="27.75" customHeight="1">
      <c r="A62" s="220" t="s">
        <v>50</v>
      </c>
      <c r="B62" s="936" t="s">
        <v>90</v>
      </c>
      <c r="C62" s="926"/>
      <c r="D62" s="926"/>
      <c r="E62" s="927"/>
      <c r="F62" s="286"/>
      <c r="G62" s="231"/>
      <c r="H62" s="287"/>
      <c r="I62" s="102"/>
      <c r="J62" s="210"/>
    </row>
    <row r="63" spans="1:10" ht="30" customHeight="1">
      <c r="A63" s="262" t="s">
        <v>5</v>
      </c>
      <c r="B63" s="937" t="s">
        <v>71</v>
      </c>
      <c r="C63" s="938"/>
      <c r="D63" s="938"/>
      <c r="E63" s="939"/>
      <c r="F63" s="286" t="s">
        <v>13</v>
      </c>
      <c r="G63" s="231">
        <v>226</v>
      </c>
      <c r="H63" s="232"/>
      <c r="I63" s="233">
        <f t="shared" si="1"/>
        <v>0</v>
      </c>
      <c r="J63" s="210"/>
    </row>
    <row r="64" spans="1:10" ht="15">
      <c r="A64" s="262"/>
      <c r="B64" s="938" t="s">
        <v>72</v>
      </c>
      <c r="C64" s="938"/>
      <c r="D64" s="938"/>
      <c r="E64" s="939"/>
      <c r="F64" s="309" t="s">
        <v>13</v>
      </c>
      <c r="G64" s="213">
        <v>85</v>
      </c>
      <c r="H64" s="290"/>
      <c r="I64" s="310">
        <f>G64*H64</f>
        <v>0</v>
      </c>
      <c r="J64" s="210"/>
    </row>
    <row r="65" spans="1:10" ht="15">
      <c r="A65" s="269" t="s">
        <v>6</v>
      </c>
      <c r="B65" s="966" t="s">
        <v>88</v>
      </c>
      <c r="C65" s="967"/>
      <c r="D65" s="967"/>
      <c r="E65" s="968"/>
      <c r="F65" s="311"/>
      <c r="G65" s="312"/>
      <c r="H65" s="313"/>
      <c r="I65" s="314"/>
      <c r="J65" s="210"/>
    </row>
    <row r="66" spans="1:10" ht="15">
      <c r="A66" s="262"/>
      <c r="B66" s="952" t="s">
        <v>126</v>
      </c>
      <c r="C66" s="928"/>
      <c r="D66" s="928"/>
      <c r="E66" s="929"/>
      <c r="F66" s="286" t="s">
        <v>13</v>
      </c>
      <c r="G66" s="231">
        <v>171.4</v>
      </c>
      <c r="H66" s="232"/>
      <c r="I66" s="233">
        <f t="shared" si="1"/>
        <v>0</v>
      </c>
      <c r="J66" s="210"/>
    </row>
    <row r="67" spans="1:10" ht="15">
      <c r="A67" s="225"/>
      <c r="B67" s="958" t="s">
        <v>89</v>
      </c>
      <c r="C67" s="959"/>
      <c r="D67" s="959"/>
      <c r="E67" s="959"/>
      <c r="F67" s="286" t="s">
        <v>13</v>
      </c>
      <c r="G67" s="231">
        <v>80</v>
      </c>
      <c r="H67" s="232"/>
      <c r="I67" s="233">
        <f t="shared" si="1"/>
        <v>0</v>
      </c>
      <c r="J67" s="210"/>
    </row>
    <row r="68" spans="1:10" ht="15">
      <c r="A68" s="220" t="s">
        <v>53</v>
      </c>
      <c r="B68" s="884" t="s">
        <v>30</v>
      </c>
      <c r="C68" s="884"/>
      <c r="D68" s="884"/>
      <c r="E68" s="885"/>
      <c r="F68" s="286"/>
      <c r="G68" s="288"/>
      <c r="H68" s="232"/>
      <c r="I68" s="233"/>
      <c r="J68" s="210"/>
    </row>
    <row r="69" spans="1:10" ht="15">
      <c r="A69" s="262"/>
      <c r="B69" s="926" t="s">
        <v>81</v>
      </c>
      <c r="C69" s="926"/>
      <c r="D69" s="926"/>
      <c r="E69" s="927"/>
      <c r="F69" s="286"/>
      <c r="G69" s="231"/>
      <c r="H69" s="232"/>
      <c r="I69" s="233"/>
      <c r="J69" s="210"/>
    </row>
    <row r="70" spans="1:10" ht="15">
      <c r="A70" s="262" t="s">
        <v>50</v>
      </c>
      <c r="B70" s="923" t="s">
        <v>92</v>
      </c>
      <c r="C70" s="924"/>
      <c r="D70" s="924"/>
      <c r="E70" s="925"/>
      <c r="F70" s="286" t="s">
        <v>11</v>
      </c>
      <c r="G70" s="240">
        <v>19</v>
      </c>
      <c r="H70" s="232"/>
      <c r="I70" s="233">
        <f t="shared" si="1"/>
        <v>0</v>
      </c>
      <c r="J70" s="210"/>
    </row>
    <row r="71" spans="1:10" ht="19.5" customHeight="1">
      <c r="A71" s="262" t="s">
        <v>51</v>
      </c>
      <c r="B71" s="923" t="s">
        <v>93</v>
      </c>
      <c r="C71" s="924"/>
      <c r="D71" s="924"/>
      <c r="E71" s="925"/>
      <c r="F71" s="286" t="s">
        <v>11</v>
      </c>
      <c r="G71" s="240">
        <v>19</v>
      </c>
      <c r="H71" s="232"/>
      <c r="I71" s="233">
        <f t="shared" si="1"/>
        <v>0</v>
      </c>
      <c r="J71" s="210"/>
    </row>
    <row r="72" spans="1:10" ht="31.8" customHeight="1">
      <c r="A72" s="262" t="s">
        <v>54</v>
      </c>
      <c r="B72" s="960" t="s">
        <v>32</v>
      </c>
      <c r="C72" s="961"/>
      <c r="D72" s="961"/>
      <c r="E72" s="962"/>
      <c r="F72" s="309"/>
      <c r="G72" s="256"/>
      <c r="H72" s="308"/>
      <c r="I72" s="266"/>
      <c r="J72" s="210"/>
    </row>
    <row r="73" spans="1:10" ht="15">
      <c r="A73" s="262"/>
      <c r="B73" s="975" t="s">
        <v>94</v>
      </c>
      <c r="C73" s="976"/>
      <c r="D73" s="976"/>
      <c r="E73" s="977"/>
      <c r="F73" s="315"/>
      <c r="G73" s="231"/>
      <c r="H73" s="287"/>
      <c r="I73" s="102"/>
      <c r="J73" s="210"/>
    </row>
    <row r="74" spans="1:10" ht="15">
      <c r="A74" s="262" t="s">
        <v>50</v>
      </c>
      <c r="B74" s="952" t="s">
        <v>26</v>
      </c>
      <c r="C74" s="928"/>
      <c r="D74" s="928"/>
      <c r="E74" s="929"/>
      <c r="F74" s="315" t="s">
        <v>11</v>
      </c>
      <c r="G74" s="231">
        <v>240</v>
      </c>
      <c r="H74" s="232"/>
      <c r="I74" s="233">
        <f t="shared" ref="I74" si="2">G74*H74</f>
        <v>0</v>
      </c>
      <c r="J74" s="210"/>
    </row>
    <row r="75" spans="1:10" s="319" customFormat="1" ht="27.6" customHeight="1">
      <c r="A75" s="220" t="s">
        <v>55</v>
      </c>
      <c r="B75" s="883" t="s">
        <v>25</v>
      </c>
      <c r="C75" s="884"/>
      <c r="D75" s="884"/>
      <c r="E75" s="885"/>
      <c r="F75" s="316"/>
      <c r="G75" s="317"/>
      <c r="H75" s="289"/>
      <c r="I75" s="266"/>
      <c r="J75" s="318"/>
    </row>
    <row r="76" spans="1:10" ht="101.55" customHeight="1">
      <c r="A76" s="220" t="s">
        <v>50</v>
      </c>
      <c r="B76" s="978" t="s">
        <v>127</v>
      </c>
      <c r="C76" s="979"/>
      <c r="D76" s="979"/>
      <c r="E76" s="980"/>
      <c r="F76" s="309" t="s">
        <v>11</v>
      </c>
      <c r="G76" s="256">
        <v>141</v>
      </c>
      <c r="H76" s="289"/>
      <c r="I76" s="266">
        <f>G76*H76</f>
        <v>0</v>
      </c>
    </row>
    <row r="77" spans="1:10" ht="27.75" customHeight="1">
      <c r="A77" s="283" t="s">
        <v>51</v>
      </c>
      <c r="B77" s="937" t="s">
        <v>95</v>
      </c>
      <c r="C77" s="938"/>
      <c r="D77" s="938"/>
      <c r="E77" s="939"/>
      <c r="F77" s="286" t="s">
        <v>12</v>
      </c>
      <c r="G77" s="231">
        <v>71</v>
      </c>
      <c r="H77" s="232"/>
      <c r="I77" s="233">
        <f t="shared" ref="I77" si="3">G77*H77</f>
        <v>0</v>
      </c>
    </row>
    <row r="78" spans="1:10" ht="27" customHeight="1" thickBot="1">
      <c r="A78" s="283"/>
      <c r="B78" s="767" t="s">
        <v>97</v>
      </c>
      <c r="C78" s="768"/>
      <c r="D78" s="768"/>
      <c r="E78" s="769"/>
      <c r="F78" s="320"/>
      <c r="G78" s="321"/>
      <c r="H78" s="322"/>
      <c r="I78" s="323">
        <f>SUM(I59:I77)</f>
        <v>0</v>
      </c>
    </row>
    <row r="79" spans="1:10" ht="18" customHeight="1">
      <c r="A79" s="225"/>
      <c r="B79" s="969" t="s">
        <v>16</v>
      </c>
      <c r="C79" s="970"/>
      <c r="D79" s="970"/>
      <c r="E79" s="971"/>
      <c r="F79" s="284"/>
      <c r="G79" s="256"/>
      <c r="H79" s="308"/>
      <c r="I79" s="256"/>
    </row>
    <row r="80" spans="1:10" ht="20.55" customHeight="1">
      <c r="A80" s="324" t="s">
        <v>6</v>
      </c>
      <c r="B80" s="949" t="s">
        <v>0</v>
      </c>
      <c r="C80" s="950"/>
      <c r="D80" s="950"/>
      <c r="E80" s="951"/>
      <c r="F80" s="284"/>
      <c r="G80" s="256"/>
      <c r="H80" s="308"/>
      <c r="I80" s="140"/>
    </row>
    <row r="81" spans="1:10" ht="15">
      <c r="A81" s="225"/>
      <c r="B81" s="949"/>
      <c r="C81" s="950"/>
      <c r="D81" s="950"/>
      <c r="E81" s="951"/>
      <c r="F81" s="284"/>
      <c r="G81" s="256"/>
      <c r="H81" s="308"/>
      <c r="I81" s="140"/>
      <c r="J81" s="210"/>
    </row>
    <row r="82" spans="1:10" ht="15">
      <c r="A82" s="225" t="s">
        <v>49</v>
      </c>
      <c r="B82" s="969" t="s">
        <v>100</v>
      </c>
      <c r="C82" s="970"/>
      <c r="D82" s="970"/>
      <c r="E82" s="971"/>
      <c r="F82" s="284"/>
      <c r="G82" s="256"/>
      <c r="H82" s="308"/>
      <c r="I82" s="140"/>
      <c r="J82" s="210"/>
    </row>
    <row r="83" spans="1:10" ht="15">
      <c r="A83" s="285"/>
      <c r="B83" s="920" t="s">
        <v>99</v>
      </c>
      <c r="C83" s="921"/>
      <c r="D83" s="921"/>
      <c r="E83" s="922"/>
      <c r="F83" s="284"/>
      <c r="G83" s="256"/>
      <c r="H83" s="308"/>
      <c r="I83" s="140"/>
      <c r="J83" s="210"/>
    </row>
    <row r="84" spans="1:10" ht="15">
      <c r="A84" s="225" t="s">
        <v>50</v>
      </c>
      <c r="B84" s="972" t="s">
        <v>33</v>
      </c>
      <c r="C84" s="973"/>
      <c r="D84" s="973"/>
      <c r="E84" s="974"/>
      <c r="F84" s="284" t="s">
        <v>11</v>
      </c>
      <c r="G84" s="256">
        <v>240</v>
      </c>
      <c r="H84" s="289"/>
      <c r="I84" s="266">
        <f t="shared" ref="I84:I99" si="4">G84*H84</f>
        <v>0</v>
      </c>
      <c r="J84" s="210"/>
    </row>
    <row r="85" spans="1:10" ht="15">
      <c r="A85" s="225"/>
      <c r="B85" s="920" t="s">
        <v>140</v>
      </c>
      <c r="C85" s="921"/>
      <c r="D85" s="921"/>
      <c r="E85" s="922"/>
      <c r="F85" s="284"/>
      <c r="G85" s="256"/>
      <c r="H85" s="289"/>
      <c r="I85" s="266"/>
      <c r="J85" s="210"/>
    </row>
    <row r="86" spans="1:10" ht="28.5" customHeight="1">
      <c r="A86" s="225" t="s">
        <v>51</v>
      </c>
      <c r="B86" s="972" t="s">
        <v>8</v>
      </c>
      <c r="C86" s="973"/>
      <c r="D86" s="973"/>
      <c r="E86" s="974"/>
      <c r="F86" s="284" t="s">
        <v>11</v>
      </c>
      <c r="G86" s="256">
        <v>240</v>
      </c>
      <c r="H86" s="289"/>
      <c r="I86" s="266">
        <f t="shared" si="4"/>
        <v>0</v>
      </c>
      <c r="J86" s="210"/>
    </row>
    <row r="87" spans="1:10" ht="15">
      <c r="A87" s="225" t="s">
        <v>52</v>
      </c>
      <c r="B87" s="969" t="s">
        <v>101</v>
      </c>
      <c r="C87" s="970"/>
      <c r="D87" s="970"/>
      <c r="E87" s="971"/>
      <c r="F87" s="284"/>
      <c r="G87" s="256"/>
      <c r="H87" s="289"/>
      <c r="I87" s="266"/>
      <c r="J87" s="210"/>
    </row>
    <row r="88" spans="1:10" ht="29.25" customHeight="1">
      <c r="A88" s="225"/>
      <c r="B88" s="981" t="s">
        <v>14</v>
      </c>
      <c r="C88" s="982"/>
      <c r="D88" s="982"/>
      <c r="E88" s="983"/>
      <c r="F88" s="284"/>
      <c r="G88" s="256"/>
      <c r="H88" s="289"/>
      <c r="I88" s="266"/>
      <c r="J88" s="210"/>
    </row>
    <row r="89" spans="1:10" ht="15">
      <c r="A89" s="225" t="s">
        <v>50</v>
      </c>
      <c r="B89" s="972" t="s">
        <v>128</v>
      </c>
      <c r="C89" s="973"/>
      <c r="D89" s="973"/>
      <c r="E89" s="974"/>
      <c r="F89" s="284" t="s">
        <v>11</v>
      </c>
      <c r="G89" s="256">
        <f>G30</f>
        <v>147.84</v>
      </c>
      <c r="H89" s="289"/>
      <c r="I89" s="266">
        <f t="shared" ref="I89" si="5">G89*H89</f>
        <v>0</v>
      </c>
      <c r="J89" s="210"/>
    </row>
    <row r="90" spans="1:10" ht="15">
      <c r="A90" s="225">
        <v>3</v>
      </c>
      <c r="B90" s="969" t="s">
        <v>41</v>
      </c>
      <c r="C90" s="970"/>
      <c r="D90" s="970"/>
      <c r="E90" s="971"/>
      <c r="F90" s="284"/>
      <c r="G90" s="256"/>
      <c r="H90" s="289"/>
      <c r="I90" s="266"/>
      <c r="J90" s="210"/>
    </row>
    <row r="91" spans="1:10" ht="15">
      <c r="A91" s="225"/>
      <c r="B91" s="981" t="s">
        <v>42</v>
      </c>
      <c r="C91" s="982"/>
      <c r="D91" s="982"/>
      <c r="E91" s="983"/>
      <c r="F91" s="284"/>
      <c r="G91" s="256"/>
      <c r="H91" s="289"/>
      <c r="I91" s="266"/>
      <c r="J91" s="210"/>
    </row>
    <row r="92" spans="1:10" ht="15">
      <c r="A92" s="225" t="s">
        <v>50</v>
      </c>
      <c r="B92" s="972" t="s">
        <v>102</v>
      </c>
      <c r="C92" s="973"/>
      <c r="D92" s="973"/>
      <c r="E92" s="974"/>
      <c r="F92" s="284" t="s">
        <v>11</v>
      </c>
      <c r="G92" s="256">
        <f>G89</f>
        <v>147.84</v>
      </c>
      <c r="H92" s="289"/>
      <c r="I92" s="266">
        <f t="shared" si="4"/>
        <v>0</v>
      </c>
      <c r="J92" s="210"/>
    </row>
    <row r="93" spans="1:10" ht="15">
      <c r="A93" s="225">
        <v>4</v>
      </c>
      <c r="B93" s="969" t="s">
        <v>1</v>
      </c>
      <c r="C93" s="970"/>
      <c r="D93" s="970"/>
      <c r="E93" s="971"/>
      <c r="F93" s="284"/>
      <c r="G93" s="256"/>
      <c r="H93" s="289"/>
      <c r="I93" s="266"/>
      <c r="J93" s="210"/>
    </row>
    <row r="94" spans="1:10" ht="15">
      <c r="A94" s="225" t="s">
        <v>50</v>
      </c>
      <c r="B94" s="984" t="s">
        <v>103</v>
      </c>
      <c r="C94" s="985"/>
      <c r="D94" s="985"/>
      <c r="E94" s="986"/>
      <c r="F94" s="284" t="s">
        <v>11</v>
      </c>
      <c r="G94" s="256">
        <f>G84</f>
        <v>240</v>
      </c>
      <c r="H94" s="289"/>
      <c r="I94" s="266">
        <f t="shared" si="4"/>
        <v>0</v>
      </c>
      <c r="J94" s="210"/>
    </row>
    <row r="95" spans="1:10" ht="15">
      <c r="A95" s="225"/>
      <c r="B95" s="972" t="s">
        <v>34</v>
      </c>
      <c r="C95" s="973"/>
      <c r="D95" s="973"/>
      <c r="E95" s="974"/>
      <c r="F95" s="284"/>
      <c r="G95" s="256"/>
      <c r="H95" s="289"/>
      <c r="I95" s="266"/>
      <c r="J95" s="210"/>
    </row>
    <row r="96" spans="1:10" ht="19.5" customHeight="1">
      <c r="A96" s="296" t="s">
        <v>51</v>
      </c>
      <c r="B96" s="984" t="s">
        <v>104</v>
      </c>
      <c r="C96" s="985"/>
      <c r="D96" s="985"/>
      <c r="E96" s="986"/>
      <c r="F96" s="325"/>
      <c r="G96" s="326"/>
      <c r="H96" s="327"/>
      <c r="I96" s="328"/>
      <c r="J96" s="210"/>
    </row>
    <row r="97" spans="1:11" ht="25.5" customHeight="1">
      <c r="A97" s="283" t="s">
        <v>55</v>
      </c>
      <c r="B97" s="994" t="s">
        <v>2</v>
      </c>
      <c r="C97" s="995"/>
      <c r="D97" s="995"/>
      <c r="E97" s="996"/>
      <c r="F97" s="329" t="s">
        <v>11</v>
      </c>
      <c r="G97" s="326">
        <v>240</v>
      </c>
      <c r="H97" s="327"/>
      <c r="I97" s="233">
        <f t="shared" si="4"/>
        <v>0</v>
      </c>
      <c r="J97" s="210"/>
    </row>
    <row r="98" spans="1:11" ht="40.5" customHeight="1">
      <c r="A98" s="220"/>
      <c r="B98" s="997" t="s">
        <v>124</v>
      </c>
      <c r="C98" s="998"/>
      <c r="D98" s="998"/>
      <c r="E98" s="999"/>
      <c r="F98" s="309" t="s">
        <v>17</v>
      </c>
      <c r="G98" s="288">
        <v>8</v>
      </c>
      <c r="H98" s="290"/>
      <c r="I98" s="310">
        <f t="shared" si="4"/>
        <v>0</v>
      </c>
      <c r="J98" s="210"/>
    </row>
    <row r="99" spans="1:11" ht="28.05" customHeight="1">
      <c r="A99" s="279"/>
      <c r="B99" s="998" t="s">
        <v>145</v>
      </c>
      <c r="C99" s="998"/>
      <c r="D99" s="998"/>
      <c r="E99" s="998"/>
      <c r="F99" s="275" t="s">
        <v>17</v>
      </c>
      <c r="G99" s="288">
        <v>2</v>
      </c>
      <c r="H99" s="290"/>
      <c r="I99" s="310">
        <f t="shared" si="4"/>
        <v>0</v>
      </c>
      <c r="J99" s="210"/>
    </row>
    <row r="100" spans="1:11" s="333" customFormat="1" ht="37.950000000000003" customHeight="1" thickBot="1">
      <c r="A100" s="330"/>
      <c r="B100" s="1000" t="s">
        <v>105</v>
      </c>
      <c r="C100" s="1001"/>
      <c r="D100" s="1001"/>
      <c r="E100" s="1002"/>
      <c r="F100" s="320"/>
      <c r="G100" s="321"/>
      <c r="H100" s="322"/>
      <c r="I100" s="323">
        <f>SUM(I84:I99)</f>
        <v>0</v>
      </c>
      <c r="J100" s="331"/>
      <c r="K100" s="332"/>
    </row>
    <row r="101" spans="1:11" ht="15" customHeight="1">
      <c r="A101" s="334"/>
      <c r="B101" s="1003"/>
      <c r="C101" s="1004"/>
      <c r="D101" s="1004"/>
      <c r="E101" s="1005"/>
      <c r="F101" s="235"/>
      <c r="G101" s="236"/>
      <c r="H101" s="237"/>
      <c r="I101" s="162"/>
      <c r="K101" s="335"/>
    </row>
    <row r="102" spans="1:11" ht="21" customHeight="1">
      <c r="A102" s="225"/>
      <c r="B102" s="949" t="s">
        <v>15</v>
      </c>
      <c r="C102" s="950"/>
      <c r="D102" s="950"/>
      <c r="E102" s="951"/>
      <c r="F102" s="284"/>
      <c r="G102" s="256"/>
      <c r="H102" s="308"/>
      <c r="I102" s="140"/>
      <c r="J102" s="210"/>
    </row>
    <row r="103" spans="1:11" ht="15">
      <c r="A103" s="336" t="s">
        <v>7</v>
      </c>
      <c r="B103" s="987" t="s">
        <v>110</v>
      </c>
      <c r="C103" s="988"/>
      <c r="D103" s="988"/>
      <c r="E103" s="989"/>
      <c r="F103" s="309"/>
      <c r="G103" s="288"/>
      <c r="H103" s="306"/>
      <c r="I103" s="164"/>
      <c r="J103" s="210"/>
    </row>
    <row r="104" spans="1:11" ht="15">
      <c r="A104" s="307"/>
      <c r="B104" s="337"/>
      <c r="C104" s="338"/>
      <c r="D104" s="338"/>
      <c r="E104" s="339"/>
      <c r="F104" s="286"/>
      <c r="G104" s="231"/>
      <c r="H104" s="287"/>
      <c r="I104" s="102"/>
      <c r="J104" s="210"/>
    </row>
    <row r="105" spans="1:11" ht="15">
      <c r="A105" s="262" t="s">
        <v>49</v>
      </c>
      <c r="B105" s="905" t="s">
        <v>112</v>
      </c>
      <c r="C105" s="906"/>
      <c r="D105" s="906"/>
      <c r="E105" s="907"/>
      <c r="F105" s="286"/>
      <c r="G105" s="231"/>
      <c r="H105" s="287"/>
      <c r="I105" s="102"/>
      <c r="J105" s="210"/>
    </row>
    <row r="106" spans="1:11" ht="15">
      <c r="A106" s="283"/>
      <c r="B106" s="990" t="s">
        <v>109</v>
      </c>
      <c r="C106" s="991"/>
      <c r="D106" s="991"/>
      <c r="E106" s="992"/>
      <c r="F106" s="286"/>
      <c r="G106" s="231"/>
      <c r="H106" s="287"/>
      <c r="I106" s="102"/>
      <c r="J106" s="210"/>
    </row>
    <row r="107" spans="1:11" ht="15">
      <c r="A107" s="262" t="s">
        <v>50</v>
      </c>
      <c r="B107" s="993" t="s">
        <v>108</v>
      </c>
      <c r="C107" s="944"/>
      <c r="D107" s="944"/>
      <c r="E107" s="945"/>
      <c r="F107" s="286" t="s">
        <v>17</v>
      </c>
      <c r="G107" s="231">
        <v>10</v>
      </c>
      <c r="H107" s="232"/>
      <c r="I107" s="233">
        <f t="shared" ref="I107" si="6">G107*H107</f>
        <v>0</v>
      </c>
      <c r="J107" s="210"/>
    </row>
    <row r="108" spans="1:11" ht="26.55" customHeight="1">
      <c r="A108" s="340"/>
      <c r="B108" s="905" t="s">
        <v>113</v>
      </c>
      <c r="C108" s="906"/>
      <c r="D108" s="906"/>
      <c r="E108" s="907"/>
      <c r="F108" s="315"/>
      <c r="G108" s="231"/>
      <c r="H108" s="232"/>
      <c r="I108" s="233"/>
      <c r="J108" s="210"/>
    </row>
    <row r="109" spans="1:11" ht="45" customHeight="1">
      <c r="A109" s="220">
        <v>2</v>
      </c>
      <c r="B109" s="990" t="s">
        <v>111</v>
      </c>
      <c r="C109" s="991"/>
      <c r="D109" s="991"/>
      <c r="E109" s="992"/>
      <c r="F109" s="341"/>
      <c r="G109" s="342"/>
      <c r="H109" s="232"/>
      <c r="I109" s="233"/>
      <c r="J109" s="210"/>
    </row>
    <row r="110" spans="1:11" s="319" customFormat="1" ht="26.55" customHeight="1">
      <c r="A110" s="262" t="s">
        <v>50</v>
      </c>
      <c r="B110" s="990" t="s">
        <v>114</v>
      </c>
      <c r="C110" s="991"/>
      <c r="D110" s="991"/>
      <c r="E110" s="992"/>
      <c r="F110" s="286" t="s">
        <v>18</v>
      </c>
      <c r="G110" s="343">
        <v>2</v>
      </c>
      <c r="H110" s="232"/>
      <c r="I110" s="233">
        <f t="shared" ref="I110" si="7">G110*H110</f>
        <v>0</v>
      </c>
      <c r="J110" s="318"/>
    </row>
    <row r="111" spans="1:11" s="319" customFormat="1" ht="37.200000000000003" customHeight="1" thickBot="1">
      <c r="A111" s="262"/>
      <c r="B111" s="1018" t="s">
        <v>115</v>
      </c>
      <c r="C111" s="1018"/>
      <c r="D111" s="1018"/>
      <c r="E111" s="1018"/>
      <c r="F111" s="316"/>
      <c r="G111" s="317"/>
      <c r="H111" s="308"/>
      <c r="I111" s="266"/>
      <c r="J111" s="318"/>
    </row>
    <row r="112" spans="1:11" s="319" customFormat="1" ht="18" hidden="1" customHeight="1" thickBot="1">
      <c r="A112" s="1020"/>
      <c r="B112" s="1019"/>
      <c r="C112" s="1019"/>
      <c r="D112" s="1019"/>
      <c r="E112" s="1019"/>
      <c r="F112" s="1021"/>
      <c r="G112" s="1023"/>
      <c r="H112" s="1024"/>
      <c r="I112" s="865">
        <f>SUM(I107:I111)</f>
        <v>0</v>
      </c>
      <c r="J112" s="318"/>
    </row>
    <row r="113" spans="1:11" s="319" customFormat="1" ht="19.2" customHeight="1" thickBot="1">
      <c r="A113" s="893"/>
      <c r="B113" s="1006"/>
      <c r="C113" s="1007"/>
      <c r="D113" s="1007"/>
      <c r="E113" s="1008"/>
      <c r="F113" s="1022"/>
      <c r="G113" s="862"/>
      <c r="H113" s="864"/>
      <c r="I113" s="866"/>
      <c r="J113" s="318"/>
    </row>
    <row r="114" spans="1:11" s="319" customFormat="1" ht="15" customHeight="1">
      <c r="A114" s="225"/>
      <c r="B114" s="1009" t="s">
        <v>120</v>
      </c>
      <c r="C114" s="1010"/>
      <c r="D114" s="1010"/>
      <c r="E114" s="1011"/>
      <c r="F114" s="225"/>
      <c r="G114" s="256"/>
      <c r="H114" s="308"/>
      <c r="I114" s="172"/>
      <c r="J114" s="318"/>
    </row>
    <row r="115" spans="1:11" s="319" customFormat="1" ht="15" customHeight="1">
      <c r="A115" s="225"/>
      <c r="B115" s="949" t="s">
        <v>24</v>
      </c>
      <c r="C115" s="950"/>
      <c r="D115" s="950"/>
      <c r="E115" s="951"/>
      <c r="F115" s="225"/>
      <c r="G115" s="256"/>
      <c r="H115" s="308"/>
      <c r="I115" s="172"/>
      <c r="J115" s="318"/>
    </row>
    <row r="116" spans="1:11" s="319" customFormat="1" ht="10.199999999999999" customHeight="1">
      <c r="A116" s="225"/>
      <c r="B116" s="1012"/>
      <c r="C116" s="1013"/>
      <c r="D116" s="1013"/>
      <c r="E116" s="1014"/>
      <c r="F116" s="225"/>
      <c r="G116" s="256"/>
      <c r="H116" s="308"/>
      <c r="I116" s="140"/>
      <c r="J116" s="318"/>
    </row>
    <row r="117" spans="1:11" s="319" customFormat="1" ht="48.6" customHeight="1">
      <c r="A117" s="220"/>
      <c r="B117" s="1015" t="s">
        <v>129</v>
      </c>
      <c r="C117" s="1016"/>
      <c r="D117" s="1016"/>
      <c r="E117" s="1017"/>
      <c r="F117" s="220"/>
      <c r="G117" s="288"/>
      <c r="H117" s="306"/>
      <c r="I117" s="140"/>
      <c r="J117" s="318"/>
    </row>
    <row r="118" spans="1:11" ht="15">
      <c r="A118" s="220"/>
      <c r="B118" s="878"/>
      <c r="C118" s="1027"/>
      <c r="D118" s="1027"/>
      <c r="E118" s="1028"/>
      <c r="F118" s="220" t="s">
        <v>130</v>
      </c>
      <c r="G118" s="288">
        <v>1</v>
      </c>
      <c r="H118" s="290"/>
      <c r="I118" s="266">
        <f>H118*G118</f>
        <v>0</v>
      </c>
      <c r="K118" s="335"/>
    </row>
    <row r="119" spans="1:11" ht="37.200000000000003" customHeight="1">
      <c r="A119" s="220"/>
      <c r="B119" s="1029" t="s">
        <v>116</v>
      </c>
      <c r="C119" s="1030"/>
      <c r="D119" s="1030"/>
      <c r="E119" s="1031"/>
      <c r="F119" s="220"/>
      <c r="G119" s="288"/>
      <c r="H119" s="306"/>
      <c r="I119" s="266"/>
      <c r="K119" s="335"/>
    </row>
    <row r="120" spans="1:11" ht="15.6" thickBot="1">
      <c r="A120" s="330"/>
      <c r="B120" s="344"/>
      <c r="C120" s="345"/>
      <c r="D120" s="345"/>
      <c r="E120" s="346"/>
      <c r="F120" s="330"/>
      <c r="G120" s="321"/>
      <c r="H120" s="322"/>
      <c r="I120" s="347">
        <f>I118</f>
        <v>0</v>
      </c>
      <c r="K120" s="335"/>
    </row>
    <row r="121" spans="1:11" ht="45.75" customHeight="1">
      <c r="A121" s="220"/>
      <c r="B121" s="348" t="s">
        <v>35</v>
      </c>
      <c r="C121" s="349"/>
      <c r="D121" s="349"/>
      <c r="E121" s="350"/>
      <c r="F121" s="351"/>
      <c r="G121" s="288"/>
      <c r="H121" s="306"/>
      <c r="I121" s="164"/>
      <c r="K121" s="335"/>
    </row>
    <row r="122" spans="1:11" ht="15" customHeight="1">
      <c r="A122" s="220"/>
      <c r="B122" s="348"/>
      <c r="C122" s="349"/>
      <c r="D122" s="349"/>
      <c r="E122" s="350"/>
      <c r="F122" s="351"/>
      <c r="G122" s="288"/>
      <c r="H122" s="306"/>
      <c r="I122" s="164"/>
      <c r="K122" s="335"/>
    </row>
    <row r="123" spans="1:11" ht="15" customHeight="1">
      <c r="A123" s="220"/>
      <c r="B123" s="348"/>
      <c r="C123" s="349"/>
      <c r="D123" s="350"/>
      <c r="E123" s="350"/>
      <c r="F123" s="351"/>
      <c r="G123" s="288"/>
      <c r="H123" s="306"/>
      <c r="I123" s="164"/>
      <c r="K123" s="335"/>
    </row>
    <row r="124" spans="1:11" ht="15">
      <c r="A124" s="220"/>
      <c r="B124" s="348" t="s">
        <v>36</v>
      </c>
      <c r="C124" s="349"/>
      <c r="D124" s="349" t="s">
        <v>19</v>
      </c>
      <c r="E124" s="350"/>
      <c r="F124" s="220"/>
      <c r="G124" s="352" t="s">
        <v>3</v>
      </c>
      <c r="H124" s="306"/>
      <c r="I124" s="179" t="s">
        <v>123</v>
      </c>
      <c r="K124" s="335"/>
    </row>
    <row r="125" spans="1:11" ht="15">
      <c r="A125" s="220"/>
      <c r="B125" s="353" t="s">
        <v>9</v>
      </c>
      <c r="C125" s="350"/>
      <c r="D125" s="350"/>
      <c r="E125" s="350"/>
      <c r="F125" s="220"/>
      <c r="G125" s="288"/>
      <c r="H125" s="306"/>
      <c r="I125" s="164"/>
      <c r="K125" s="335"/>
    </row>
    <row r="126" spans="1:11" ht="15">
      <c r="A126" s="220"/>
      <c r="B126" s="348"/>
      <c r="C126" s="350"/>
      <c r="D126" s="350"/>
      <c r="E126" s="350"/>
      <c r="F126" s="220"/>
      <c r="G126" s="288"/>
      <c r="H126" s="306"/>
      <c r="I126" s="164"/>
      <c r="K126" s="335"/>
    </row>
    <row r="127" spans="1:11" ht="15">
      <c r="A127" s="220"/>
      <c r="B127" s="354">
        <v>1</v>
      </c>
      <c r="C127" s="350"/>
      <c r="D127" s="959" t="s">
        <v>40</v>
      </c>
      <c r="E127" s="1026"/>
      <c r="F127" s="220"/>
      <c r="G127" s="182" t="s">
        <v>133</v>
      </c>
      <c r="H127" s="306"/>
      <c r="I127" s="310">
        <f>I13</f>
        <v>0</v>
      </c>
      <c r="K127" s="335"/>
    </row>
    <row r="128" spans="1:11" ht="15">
      <c r="A128" s="220"/>
      <c r="B128" s="353"/>
      <c r="C128" s="350"/>
      <c r="D128" s="350"/>
      <c r="E128" s="350"/>
      <c r="F128" s="220"/>
      <c r="G128" s="288"/>
      <c r="H128" s="306"/>
      <c r="I128" s="310"/>
    </row>
    <row r="129" spans="1:11" ht="15">
      <c r="A129" s="220"/>
      <c r="B129" s="354">
        <v>2</v>
      </c>
      <c r="C129" s="350"/>
      <c r="D129" s="959" t="s">
        <v>117</v>
      </c>
      <c r="E129" s="1026"/>
      <c r="F129" s="220"/>
      <c r="G129" s="182" t="s">
        <v>134</v>
      </c>
      <c r="H129" s="306"/>
      <c r="I129" s="310">
        <f>I51</f>
        <v>0</v>
      </c>
    </row>
    <row r="130" spans="1:11" ht="15">
      <c r="A130" s="220"/>
      <c r="B130" s="354"/>
      <c r="C130" s="350"/>
      <c r="D130" s="350"/>
      <c r="E130" s="350"/>
      <c r="F130" s="220"/>
      <c r="G130" s="288"/>
      <c r="H130" s="306"/>
      <c r="I130" s="310"/>
    </row>
    <row r="131" spans="1:11" ht="15">
      <c r="A131" s="220"/>
      <c r="B131" s="354">
        <v>3</v>
      </c>
      <c r="C131" s="350"/>
      <c r="D131" s="959" t="s">
        <v>118</v>
      </c>
      <c r="E131" s="1026"/>
      <c r="F131" s="220"/>
      <c r="G131" s="182" t="s">
        <v>135</v>
      </c>
      <c r="H131" s="306"/>
      <c r="I131" s="310">
        <f>I78</f>
        <v>0</v>
      </c>
    </row>
    <row r="132" spans="1:11" ht="15">
      <c r="A132" s="220"/>
      <c r="B132" s="354"/>
      <c r="C132" s="350"/>
      <c r="D132" s="350"/>
      <c r="E132" s="350"/>
      <c r="F132" s="220"/>
      <c r="G132" s="288"/>
      <c r="H132" s="355"/>
      <c r="I132" s="310"/>
    </row>
    <row r="133" spans="1:11" ht="15">
      <c r="A133" s="220"/>
      <c r="B133" s="354">
        <v>4</v>
      </c>
      <c r="C133" s="350"/>
      <c r="D133" s="959" t="s">
        <v>0</v>
      </c>
      <c r="E133" s="1026"/>
      <c r="F133" s="220"/>
      <c r="G133" s="182" t="s">
        <v>136</v>
      </c>
      <c r="H133" s="306"/>
      <c r="I133" s="310">
        <f>I100</f>
        <v>0</v>
      </c>
    </row>
    <row r="134" spans="1:11" ht="15">
      <c r="A134" s="220"/>
      <c r="B134" s="353"/>
      <c r="C134" s="350"/>
      <c r="D134" s="350"/>
      <c r="E134" s="350"/>
      <c r="F134" s="220"/>
      <c r="G134" s="288"/>
      <c r="H134" s="306"/>
      <c r="I134" s="310"/>
    </row>
    <row r="135" spans="1:11" ht="15">
      <c r="A135" s="220"/>
      <c r="B135" s="354">
        <v>5</v>
      </c>
      <c r="C135" s="350"/>
      <c r="D135" s="959" t="s">
        <v>131</v>
      </c>
      <c r="E135" s="1026"/>
      <c r="F135" s="220"/>
      <c r="G135" s="182" t="s">
        <v>137</v>
      </c>
      <c r="H135" s="306"/>
      <c r="I135" s="310">
        <f>I112</f>
        <v>0</v>
      </c>
    </row>
    <row r="136" spans="1:11" ht="15">
      <c r="A136" s="220"/>
      <c r="B136" s="354"/>
      <c r="C136" s="350"/>
      <c r="D136" s="350"/>
      <c r="E136" s="350"/>
      <c r="F136" s="220"/>
      <c r="G136" s="288"/>
      <c r="H136" s="306"/>
      <c r="I136" s="310"/>
    </row>
    <row r="137" spans="1:11" ht="15.6" thickBot="1">
      <c r="A137" s="220"/>
      <c r="B137" s="354">
        <v>6</v>
      </c>
      <c r="C137" s="350"/>
      <c r="D137" s="959" t="s">
        <v>119</v>
      </c>
      <c r="E137" s="1026"/>
      <c r="F137" s="220"/>
      <c r="G137" s="182" t="s">
        <v>138</v>
      </c>
      <c r="H137" s="306"/>
      <c r="I137" s="310">
        <f>I120</f>
        <v>0</v>
      </c>
    </row>
    <row r="138" spans="1:11" ht="44.55" customHeight="1" thickBot="1">
      <c r="A138" s="414"/>
      <c r="B138" s="1025" t="s">
        <v>160</v>
      </c>
      <c r="C138" s="1025"/>
      <c r="D138" s="1025"/>
      <c r="E138" s="1025"/>
      <c r="F138" s="415"/>
      <c r="G138" s="416"/>
      <c r="H138" s="417"/>
      <c r="I138" s="418">
        <f>SUM(I127:I137)</f>
        <v>0</v>
      </c>
    </row>
    <row r="139" spans="1:11" ht="0.6" customHeight="1" thickBot="1">
      <c r="A139" s="356"/>
      <c r="B139" s="357"/>
      <c r="C139" s="358"/>
      <c r="D139" s="358"/>
      <c r="E139" s="358"/>
      <c r="F139" s="356"/>
      <c r="G139" s="359"/>
      <c r="H139" s="359"/>
      <c r="I139" s="359"/>
      <c r="J139" s="210"/>
    </row>
    <row r="140" spans="1:11" ht="14.4" thickTop="1">
      <c r="A140" s="360"/>
      <c r="B140" s="357"/>
      <c r="C140" s="358"/>
      <c r="D140" s="358"/>
      <c r="E140" s="358"/>
      <c r="F140" s="361"/>
      <c r="G140" s="362"/>
      <c r="H140" s="363"/>
      <c r="I140" s="24"/>
    </row>
    <row r="141" spans="1:11" s="333" customFormat="1" ht="14.25" customHeight="1">
      <c r="A141" s="360"/>
      <c r="B141" s="357"/>
      <c r="C141" s="358"/>
      <c r="D141" s="358"/>
      <c r="E141" s="358"/>
      <c r="F141" s="361"/>
      <c r="G141" s="362"/>
      <c r="H141" s="363"/>
      <c r="I141" s="24"/>
      <c r="J141" s="331"/>
    </row>
    <row r="142" spans="1:11">
      <c r="A142" s="360"/>
      <c r="B142" s="364"/>
      <c r="C142" s="358"/>
      <c r="D142" s="358"/>
      <c r="E142" s="358"/>
      <c r="F142" s="361"/>
      <c r="G142" s="362"/>
      <c r="H142" s="363"/>
      <c r="I142" s="24"/>
    </row>
    <row r="143" spans="1:11">
      <c r="A143" s="360"/>
      <c r="B143" s="364"/>
      <c r="C143" s="358"/>
      <c r="D143" s="358"/>
      <c r="E143" s="358"/>
      <c r="F143" s="365"/>
      <c r="G143" s="362"/>
      <c r="H143" s="363"/>
      <c r="I143" s="24"/>
    </row>
    <row r="144" spans="1:11">
      <c r="A144" s="360"/>
      <c r="B144" s="364"/>
      <c r="C144" s="358"/>
      <c r="D144" s="358"/>
      <c r="E144" s="358"/>
      <c r="F144" s="365"/>
      <c r="G144" s="362"/>
      <c r="H144" s="363"/>
      <c r="I144" s="24"/>
      <c r="K144" s="335"/>
    </row>
    <row r="145" spans="1:11">
      <c r="A145" s="360"/>
      <c r="B145" s="364"/>
      <c r="C145" s="358"/>
      <c r="D145" s="358"/>
      <c r="E145" s="358"/>
      <c r="F145" s="365"/>
      <c r="G145" s="362"/>
      <c r="H145" s="363"/>
      <c r="I145" s="24"/>
      <c r="K145" s="335"/>
    </row>
    <row r="146" spans="1:11">
      <c r="A146" s="360"/>
      <c r="B146" s="364"/>
      <c r="C146" s="358"/>
      <c r="D146" s="358"/>
      <c r="E146" s="358"/>
      <c r="F146" s="365"/>
      <c r="G146" s="362"/>
      <c r="H146" s="363"/>
      <c r="I146" s="24"/>
      <c r="K146" s="335"/>
    </row>
    <row r="147" spans="1:11">
      <c r="A147" s="360"/>
      <c r="B147" s="364"/>
      <c r="C147" s="358"/>
      <c r="D147" s="358"/>
      <c r="E147" s="358"/>
      <c r="F147" s="365"/>
      <c r="G147" s="362"/>
      <c r="H147" s="363"/>
      <c r="I147" s="24"/>
      <c r="K147" s="335"/>
    </row>
    <row r="148" spans="1:11">
      <c r="A148" s="360"/>
      <c r="B148" s="364"/>
      <c r="C148" s="358"/>
      <c r="D148" s="358"/>
      <c r="E148" s="358"/>
      <c r="F148" s="365"/>
      <c r="G148" s="362"/>
      <c r="H148" s="363"/>
      <c r="I148" s="24"/>
      <c r="K148" s="335"/>
    </row>
    <row r="149" spans="1:11">
      <c r="A149" s="360"/>
      <c r="B149" s="364"/>
      <c r="C149" s="358"/>
      <c r="D149" s="358"/>
      <c r="E149" s="358"/>
      <c r="F149" s="365"/>
      <c r="G149" s="362"/>
      <c r="H149" s="363"/>
      <c r="I149" s="24"/>
      <c r="K149" s="335"/>
    </row>
    <row r="150" spans="1:11">
      <c r="A150" s="360"/>
      <c r="B150" s="364"/>
      <c r="C150" s="358"/>
      <c r="D150" s="358"/>
      <c r="E150" s="358"/>
      <c r="F150" s="365"/>
      <c r="G150" s="362"/>
      <c r="H150" s="363"/>
      <c r="I150" s="24"/>
      <c r="K150" s="335"/>
    </row>
    <row r="151" spans="1:11">
      <c r="A151" s="360"/>
      <c r="B151" s="364"/>
      <c r="C151" s="358"/>
      <c r="D151" s="358"/>
      <c r="E151" s="358"/>
      <c r="F151" s="365"/>
      <c r="G151" s="362"/>
      <c r="H151" s="363"/>
      <c r="I151" s="24"/>
      <c r="K151" s="335"/>
    </row>
    <row r="152" spans="1:11">
      <c r="A152" s="360"/>
      <c r="B152" s="364"/>
      <c r="C152" s="358"/>
      <c r="D152" s="358"/>
      <c r="E152" s="358"/>
      <c r="F152" s="365"/>
      <c r="G152" s="362"/>
      <c r="H152" s="363"/>
      <c r="I152" s="24"/>
      <c r="K152" s="335"/>
    </row>
    <row r="153" spans="1:11">
      <c r="A153" s="360"/>
      <c r="B153" s="364"/>
      <c r="C153" s="358"/>
      <c r="D153" s="358"/>
      <c r="E153" s="358"/>
      <c r="F153" s="365"/>
      <c r="G153" s="362"/>
      <c r="H153" s="363"/>
      <c r="I153" s="24"/>
      <c r="K153" s="335"/>
    </row>
    <row r="154" spans="1:11">
      <c r="A154" s="360"/>
      <c r="B154" s="364"/>
      <c r="C154" s="358"/>
      <c r="D154" s="358"/>
      <c r="E154" s="358"/>
      <c r="F154" s="365"/>
      <c r="G154" s="362"/>
      <c r="H154" s="363"/>
      <c r="I154" s="24"/>
      <c r="K154" s="335"/>
    </row>
    <row r="155" spans="1:11">
      <c r="A155" s="360"/>
      <c r="B155" s="364"/>
      <c r="C155" s="358"/>
      <c r="D155" s="358"/>
      <c r="E155" s="358"/>
      <c r="F155" s="365"/>
      <c r="G155" s="362"/>
      <c r="H155" s="363"/>
      <c r="I155" s="24"/>
      <c r="K155" s="335"/>
    </row>
    <row r="156" spans="1:11" ht="15" customHeight="1">
      <c r="A156" s="360"/>
      <c r="B156" s="357"/>
      <c r="C156" s="358"/>
      <c r="D156" s="358"/>
      <c r="E156" s="358"/>
      <c r="F156" s="365"/>
      <c r="G156" s="362"/>
      <c r="H156" s="363"/>
      <c r="I156" s="24"/>
      <c r="K156" s="335"/>
    </row>
    <row r="157" spans="1:11" ht="15" customHeight="1">
      <c r="A157" s="360"/>
      <c r="B157" s="357"/>
      <c r="C157" s="358"/>
      <c r="D157" s="358"/>
      <c r="E157" s="358"/>
      <c r="F157" s="365"/>
      <c r="G157" s="362"/>
      <c r="H157" s="363"/>
      <c r="I157" s="24"/>
      <c r="K157" s="335"/>
    </row>
    <row r="158" spans="1:11" ht="15" customHeight="1">
      <c r="A158" s="360"/>
      <c r="F158" s="365"/>
      <c r="G158" s="362"/>
      <c r="H158" s="363"/>
      <c r="I158" s="24"/>
      <c r="K158" s="335"/>
    </row>
    <row r="159" spans="1:11" ht="15" customHeight="1">
      <c r="I159" s="25"/>
      <c r="K159" s="335"/>
    </row>
    <row r="160" spans="1:11" ht="15" customHeight="1">
      <c r="I160" s="25"/>
      <c r="K160" s="335"/>
    </row>
    <row r="161" spans="1:23" ht="15" customHeight="1">
      <c r="I161" s="25"/>
      <c r="K161" s="335"/>
    </row>
    <row r="162" spans="1:23" ht="15" customHeight="1">
      <c r="I162" s="25"/>
      <c r="K162" s="335"/>
    </row>
    <row r="163" spans="1:23" ht="15" customHeight="1">
      <c r="I163" s="25"/>
    </row>
    <row r="164" spans="1:23" ht="15" customHeight="1">
      <c r="I164" s="25"/>
    </row>
    <row r="165" spans="1:23" ht="15" customHeight="1">
      <c r="I165" s="25"/>
    </row>
    <row r="166" spans="1:23" ht="15" customHeight="1">
      <c r="I166" s="25"/>
    </row>
    <row r="167" spans="1:23" s="209" customFormat="1" ht="15" customHeight="1">
      <c r="A167" s="367"/>
      <c r="B167" s="366"/>
      <c r="C167" s="210"/>
      <c r="D167" s="210"/>
      <c r="E167" s="210"/>
      <c r="F167" s="368"/>
      <c r="G167" s="369"/>
      <c r="H167" s="370"/>
      <c r="I167" s="25"/>
      <c r="K167" s="210"/>
      <c r="L167" s="210"/>
      <c r="M167" s="210"/>
      <c r="N167" s="210"/>
      <c r="O167" s="210"/>
      <c r="P167" s="210"/>
      <c r="Q167" s="210"/>
      <c r="R167" s="210"/>
      <c r="S167" s="210"/>
      <c r="T167" s="210"/>
      <c r="U167" s="210"/>
      <c r="V167" s="210"/>
      <c r="W167" s="210"/>
    </row>
    <row r="168" spans="1:23" s="209" customFormat="1" ht="15" customHeight="1">
      <c r="A168" s="367"/>
      <c r="B168" s="366"/>
      <c r="C168" s="210"/>
      <c r="D168" s="210"/>
      <c r="E168" s="210"/>
      <c r="F168" s="368"/>
      <c r="G168" s="369"/>
      <c r="H168" s="370"/>
      <c r="I168" s="25"/>
      <c r="K168" s="210"/>
      <c r="L168" s="210"/>
      <c r="M168" s="210"/>
      <c r="N168" s="210"/>
      <c r="O168" s="210"/>
      <c r="P168" s="210"/>
      <c r="Q168" s="210"/>
      <c r="R168" s="210"/>
      <c r="S168" s="210"/>
      <c r="T168" s="210"/>
      <c r="U168" s="210"/>
      <c r="V168" s="210"/>
      <c r="W168" s="210"/>
    </row>
    <row r="169" spans="1:23" s="209" customFormat="1" ht="15" customHeight="1">
      <c r="A169" s="367"/>
      <c r="B169" s="366"/>
      <c r="C169" s="210"/>
      <c r="D169" s="210"/>
      <c r="E169" s="210"/>
      <c r="F169" s="368"/>
      <c r="G169" s="369"/>
      <c r="H169" s="370"/>
      <c r="I169" s="25"/>
      <c r="K169" s="210"/>
      <c r="L169" s="210"/>
      <c r="M169" s="210"/>
      <c r="N169" s="210"/>
      <c r="O169" s="210"/>
      <c r="P169" s="210"/>
      <c r="Q169" s="210"/>
      <c r="R169" s="210"/>
      <c r="S169" s="210"/>
      <c r="T169" s="210"/>
      <c r="U169" s="210"/>
      <c r="V169" s="210"/>
      <c r="W169" s="210"/>
    </row>
    <row r="170" spans="1:23" s="209" customFormat="1" ht="15" customHeight="1">
      <c r="A170" s="367"/>
      <c r="B170" s="366"/>
      <c r="C170" s="210"/>
      <c r="D170" s="210"/>
      <c r="E170" s="210"/>
      <c r="F170" s="368"/>
      <c r="G170" s="369"/>
      <c r="H170" s="370"/>
      <c r="I170" s="25"/>
      <c r="K170" s="210"/>
      <c r="L170" s="210"/>
      <c r="M170" s="210"/>
      <c r="N170" s="210"/>
      <c r="O170" s="210"/>
      <c r="P170" s="210"/>
      <c r="Q170" s="210"/>
      <c r="R170" s="210"/>
      <c r="S170" s="210"/>
      <c r="T170" s="210"/>
      <c r="U170" s="210"/>
      <c r="V170" s="210"/>
      <c r="W170" s="210"/>
    </row>
    <row r="171" spans="1:23" s="209" customFormat="1" ht="15" customHeight="1">
      <c r="A171" s="367"/>
      <c r="B171" s="366"/>
      <c r="C171" s="210"/>
      <c r="D171" s="210"/>
      <c r="E171" s="210"/>
      <c r="F171" s="368"/>
      <c r="G171" s="369"/>
      <c r="H171" s="370"/>
      <c r="I171" s="25"/>
      <c r="K171" s="210"/>
      <c r="L171" s="210"/>
      <c r="M171" s="210"/>
      <c r="N171" s="210"/>
      <c r="O171" s="210"/>
      <c r="P171" s="210"/>
      <c r="Q171" s="210"/>
      <c r="R171" s="210"/>
      <c r="S171" s="210"/>
      <c r="T171" s="210"/>
      <c r="U171" s="210"/>
      <c r="V171" s="210"/>
      <c r="W171" s="210"/>
    </row>
    <row r="172" spans="1:23" s="209" customFormat="1" ht="15" customHeight="1">
      <c r="A172" s="367"/>
      <c r="B172" s="366"/>
      <c r="C172" s="210"/>
      <c r="D172" s="210"/>
      <c r="E172" s="210"/>
      <c r="F172" s="368"/>
      <c r="G172" s="369"/>
      <c r="H172" s="370"/>
      <c r="I172" s="25"/>
      <c r="K172" s="210"/>
      <c r="L172" s="210"/>
      <c r="M172" s="210"/>
      <c r="N172" s="210"/>
      <c r="O172" s="210"/>
      <c r="P172" s="210"/>
      <c r="Q172" s="210"/>
      <c r="R172" s="210"/>
      <c r="S172" s="210"/>
      <c r="T172" s="210"/>
      <c r="U172" s="210"/>
      <c r="V172" s="210"/>
      <c r="W172" s="210"/>
    </row>
    <row r="173" spans="1:23" s="209" customFormat="1" ht="15" customHeight="1">
      <c r="A173" s="367"/>
      <c r="B173" s="366"/>
      <c r="C173" s="210"/>
      <c r="D173" s="210"/>
      <c r="E173" s="210"/>
      <c r="F173" s="368"/>
      <c r="G173" s="369"/>
      <c r="H173" s="370"/>
      <c r="I173" s="25"/>
      <c r="K173" s="210"/>
      <c r="L173" s="210"/>
      <c r="M173" s="210"/>
      <c r="N173" s="210"/>
      <c r="O173" s="210"/>
      <c r="P173" s="210"/>
      <c r="Q173" s="210"/>
      <c r="R173" s="210"/>
      <c r="S173" s="210"/>
      <c r="T173" s="210"/>
      <c r="U173" s="210"/>
      <c r="V173" s="210"/>
      <c r="W173" s="210"/>
    </row>
    <row r="174" spans="1:23" s="209" customFormat="1" ht="15" customHeight="1">
      <c r="A174" s="367"/>
      <c r="B174" s="366"/>
      <c r="C174" s="210"/>
      <c r="D174" s="210"/>
      <c r="E174" s="210"/>
      <c r="F174" s="368"/>
      <c r="G174" s="369"/>
      <c r="H174" s="370"/>
      <c r="I174" s="25"/>
      <c r="K174" s="210"/>
      <c r="L174" s="210"/>
      <c r="M174" s="210"/>
      <c r="N174" s="210"/>
      <c r="O174" s="210"/>
      <c r="P174" s="210"/>
      <c r="Q174" s="210"/>
      <c r="R174" s="210"/>
      <c r="S174" s="210"/>
      <c r="T174" s="210"/>
      <c r="U174" s="210"/>
      <c r="V174" s="210"/>
      <c r="W174" s="210"/>
    </row>
    <row r="175" spans="1:23" s="209" customFormat="1" ht="15" customHeight="1">
      <c r="A175" s="367"/>
      <c r="B175" s="366"/>
      <c r="C175" s="210"/>
      <c r="D175" s="210"/>
      <c r="E175" s="210"/>
      <c r="F175" s="368"/>
      <c r="G175" s="369"/>
      <c r="H175" s="370"/>
      <c r="I175" s="25"/>
      <c r="K175" s="210"/>
      <c r="L175" s="210"/>
      <c r="M175" s="210"/>
      <c r="N175" s="210"/>
      <c r="O175" s="210"/>
      <c r="P175" s="210"/>
      <c r="Q175" s="210"/>
      <c r="R175" s="210"/>
      <c r="S175" s="210"/>
      <c r="T175" s="210"/>
      <c r="U175" s="210"/>
      <c r="V175" s="210"/>
      <c r="W175" s="210"/>
    </row>
    <row r="176" spans="1:23" s="209" customFormat="1" ht="15" customHeight="1">
      <c r="A176" s="367"/>
      <c r="B176" s="366"/>
      <c r="C176" s="210"/>
      <c r="D176" s="210"/>
      <c r="E176" s="210"/>
      <c r="F176" s="368"/>
      <c r="G176" s="369"/>
      <c r="H176" s="370"/>
      <c r="I176" s="25"/>
      <c r="K176" s="210"/>
      <c r="L176" s="210"/>
      <c r="M176" s="210"/>
      <c r="N176" s="210"/>
      <c r="O176" s="210"/>
      <c r="P176" s="210"/>
      <c r="Q176" s="210"/>
      <c r="R176" s="210"/>
      <c r="S176" s="210"/>
      <c r="T176" s="210"/>
      <c r="U176" s="210"/>
      <c r="V176" s="210"/>
      <c r="W176" s="210"/>
    </row>
    <row r="177" spans="1:23" s="209" customFormat="1" ht="15" customHeight="1">
      <c r="A177" s="367"/>
      <c r="B177" s="366"/>
      <c r="C177" s="210"/>
      <c r="D177" s="210"/>
      <c r="E177" s="210"/>
      <c r="F177" s="368"/>
      <c r="G177" s="369"/>
      <c r="H177" s="370"/>
      <c r="I177" s="25"/>
      <c r="K177" s="210"/>
      <c r="L177" s="210"/>
      <c r="M177" s="210"/>
      <c r="N177" s="210"/>
      <c r="O177" s="210"/>
      <c r="P177" s="210"/>
      <c r="Q177" s="210"/>
      <c r="R177" s="210"/>
      <c r="S177" s="210"/>
      <c r="T177" s="210"/>
      <c r="U177" s="210"/>
      <c r="V177" s="210"/>
      <c r="W177" s="210"/>
    </row>
    <row r="178" spans="1:23" s="209" customFormat="1" ht="15" customHeight="1">
      <c r="A178" s="367"/>
      <c r="B178" s="366"/>
      <c r="C178" s="210"/>
      <c r="D178" s="210"/>
      <c r="E178" s="210"/>
      <c r="F178" s="368"/>
      <c r="G178" s="369"/>
      <c r="H178" s="370"/>
      <c r="I178" s="25"/>
      <c r="K178" s="210"/>
      <c r="L178" s="210"/>
      <c r="M178" s="210"/>
      <c r="N178" s="210"/>
      <c r="O178" s="210"/>
      <c r="P178" s="210"/>
      <c r="Q178" s="210"/>
      <c r="R178" s="210"/>
      <c r="S178" s="210"/>
      <c r="T178" s="210"/>
      <c r="U178" s="210"/>
      <c r="V178" s="210"/>
      <c r="W178" s="210"/>
    </row>
    <row r="179" spans="1:23" s="209" customFormat="1" ht="15" customHeight="1">
      <c r="A179" s="367"/>
      <c r="B179" s="366"/>
      <c r="C179" s="210"/>
      <c r="D179" s="210"/>
      <c r="E179" s="210"/>
      <c r="F179" s="368"/>
      <c r="G179" s="369"/>
      <c r="H179" s="370"/>
      <c r="I179" s="25"/>
      <c r="K179" s="210"/>
      <c r="L179" s="210"/>
      <c r="M179" s="210"/>
      <c r="N179" s="210"/>
      <c r="O179" s="210"/>
      <c r="P179" s="210"/>
      <c r="Q179" s="210"/>
      <c r="R179" s="210"/>
      <c r="S179" s="210"/>
      <c r="T179" s="210"/>
      <c r="U179" s="210"/>
      <c r="V179" s="210"/>
      <c r="W179" s="210"/>
    </row>
    <row r="180" spans="1:23" s="209" customFormat="1" ht="15" customHeight="1">
      <c r="A180" s="367"/>
      <c r="B180" s="366"/>
      <c r="C180" s="210"/>
      <c r="D180" s="210"/>
      <c r="E180" s="210"/>
      <c r="F180" s="368"/>
      <c r="G180" s="369"/>
      <c r="H180" s="370"/>
      <c r="I180" s="25"/>
      <c r="K180" s="210"/>
      <c r="L180" s="210"/>
      <c r="M180" s="210"/>
      <c r="N180" s="210"/>
      <c r="O180" s="210"/>
      <c r="P180" s="210"/>
      <c r="Q180" s="210"/>
      <c r="R180" s="210"/>
      <c r="S180" s="210"/>
      <c r="T180" s="210"/>
      <c r="U180" s="210"/>
      <c r="V180" s="210"/>
      <c r="W180" s="210"/>
    </row>
    <row r="181" spans="1:23" s="209" customFormat="1" ht="15" customHeight="1">
      <c r="A181" s="367"/>
      <c r="B181" s="366"/>
      <c r="C181" s="210"/>
      <c r="D181" s="210"/>
      <c r="E181" s="210"/>
      <c r="F181" s="368"/>
      <c r="G181" s="369"/>
      <c r="H181" s="370"/>
      <c r="I181" s="25"/>
      <c r="K181" s="210"/>
      <c r="L181" s="210"/>
      <c r="M181" s="210"/>
      <c r="N181" s="210"/>
      <c r="O181" s="210"/>
      <c r="P181" s="210"/>
      <c r="Q181" s="210"/>
      <c r="R181" s="210"/>
      <c r="S181" s="210"/>
      <c r="T181" s="210"/>
      <c r="U181" s="210"/>
      <c r="V181" s="210"/>
      <c r="W181" s="210"/>
    </row>
    <row r="182" spans="1:23" s="209" customFormat="1" ht="15" customHeight="1">
      <c r="A182" s="367"/>
      <c r="B182" s="366"/>
      <c r="C182" s="210"/>
      <c r="D182" s="210"/>
      <c r="E182" s="210"/>
      <c r="F182" s="368"/>
      <c r="G182" s="369"/>
      <c r="H182" s="370"/>
      <c r="I182" s="25"/>
      <c r="K182" s="210"/>
      <c r="L182" s="210"/>
      <c r="M182" s="210"/>
      <c r="N182" s="210"/>
      <c r="O182" s="210"/>
      <c r="P182" s="210"/>
      <c r="Q182" s="210"/>
      <c r="R182" s="210"/>
      <c r="S182" s="210"/>
      <c r="T182" s="210"/>
      <c r="U182" s="210"/>
      <c r="V182" s="210"/>
      <c r="W182" s="210"/>
    </row>
    <row r="183" spans="1:23" s="209" customFormat="1" ht="15" customHeight="1">
      <c r="A183" s="367"/>
      <c r="B183" s="366"/>
      <c r="C183" s="210"/>
      <c r="D183" s="210"/>
      <c r="E183" s="210"/>
      <c r="F183" s="368"/>
      <c r="G183" s="369"/>
      <c r="H183" s="370"/>
      <c r="I183" s="25"/>
      <c r="K183" s="210"/>
      <c r="L183" s="210"/>
      <c r="M183" s="210"/>
      <c r="N183" s="210"/>
      <c r="O183" s="210"/>
      <c r="P183" s="210"/>
      <c r="Q183" s="210"/>
      <c r="R183" s="210"/>
      <c r="S183" s="210"/>
      <c r="T183" s="210"/>
      <c r="U183" s="210"/>
      <c r="V183" s="210"/>
      <c r="W183" s="210"/>
    </row>
    <row r="184" spans="1:23" s="209" customFormat="1" ht="15" customHeight="1">
      <c r="A184" s="367"/>
      <c r="B184" s="366"/>
      <c r="C184" s="210"/>
      <c r="D184" s="210"/>
      <c r="E184" s="210"/>
      <c r="F184" s="368"/>
      <c r="G184" s="369"/>
      <c r="H184" s="370"/>
      <c r="I184" s="25"/>
      <c r="K184" s="210"/>
      <c r="L184" s="210"/>
      <c r="M184" s="210"/>
      <c r="N184" s="210"/>
      <c r="O184" s="210"/>
      <c r="P184" s="210"/>
      <c r="Q184" s="210"/>
      <c r="R184" s="210"/>
      <c r="S184" s="210"/>
      <c r="T184" s="210"/>
      <c r="U184" s="210"/>
      <c r="V184" s="210"/>
      <c r="W184" s="210"/>
    </row>
    <row r="185" spans="1:23" s="209" customFormat="1" ht="15" customHeight="1">
      <c r="A185" s="367"/>
      <c r="B185" s="366"/>
      <c r="C185" s="210"/>
      <c r="D185" s="210"/>
      <c r="E185" s="210"/>
      <c r="F185" s="368"/>
      <c r="G185" s="369"/>
      <c r="H185" s="370"/>
      <c r="I185" s="25"/>
      <c r="K185" s="210"/>
      <c r="L185" s="210"/>
      <c r="M185" s="210"/>
      <c r="N185" s="210"/>
      <c r="O185" s="210"/>
      <c r="P185" s="210"/>
      <c r="Q185" s="210"/>
      <c r="R185" s="210"/>
      <c r="S185" s="210"/>
      <c r="T185" s="210"/>
      <c r="U185" s="210"/>
      <c r="V185" s="210"/>
      <c r="W185" s="210"/>
    </row>
    <row r="186" spans="1:23" s="209" customFormat="1" ht="15" customHeight="1">
      <c r="A186" s="367"/>
      <c r="B186" s="366"/>
      <c r="C186" s="210"/>
      <c r="D186" s="210"/>
      <c r="E186" s="210"/>
      <c r="F186" s="368"/>
      <c r="G186" s="369"/>
      <c r="H186" s="370"/>
      <c r="I186" s="25"/>
      <c r="K186" s="210"/>
      <c r="L186" s="210"/>
      <c r="M186" s="210"/>
      <c r="N186" s="210"/>
      <c r="O186" s="210"/>
      <c r="P186" s="210"/>
      <c r="Q186" s="210"/>
      <c r="R186" s="210"/>
      <c r="S186" s="210"/>
      <c r="T186" s="210"/>
      <c r="U186" s="210"/>
      <c r="V186" s="210"/>
      <c r="W186" s="210"/>
    </row>
    <row r="187" spans="1:23" s="209" customFormat="1" ht="15" customHeight="1">
      <c r="A187" s="367"/>
      <c r="B187" s="366"/>
      <c r="C187" s="210"/>
      <c r="D187" s="210"/>
      <c r="E187" s="210"/>
      <c r="F187" s="368"/>
      <c r="G187" s="369"/>
      <c r="H187" s="370"/>
      <c r="I187" s="25"/>
      <c r="K187" s="210"/>
      <c r="L187" s="210"/>
      <c r="M187" s="210"/>
      <c r="N187" s="210"/>
      <c r="O187" s="210"/>
      <c r="P187" s="210"/>
      <c r="Q187" s="210"/>
      <c r="R187" s="210"/>
      <c r="S187" s="210"/>
      <c r="T187" s="210"/>
      <c r="U187" s="210"/>
      <c r="V187" s="210"/>
      <c r="W187" s="210"/>
    </row>
    <row r="188" spans="1:23" s="209" customFormat="1" ht="15" customHeight="1">
      <c r="A188" s="367"/>
      <c r="B188" s="366"/>
      <c r="C188" s="210"/>
      <c r="D188" s="210"/>
      <c r="E188" s="210"/>
      <c r="F188" s="368"/>
      <c r="G188" s="369"/>
      <c r="H188" s="370"/>
      <c r="I188" s="25"/>
      <c r="K188" s="210"/>
      <c r="L188" s="210"/>
      <c r="M188" s="210"/>
      <c r="N188" s="210"/>
      <c r="O188" s="210"/>
      <c r="P188" s="210"/>
      <c r="Q188" s="210"/>
      <c r="R188" s="210"/>
      <c r="S188" s="210"/>
      <c r="T188" s="210"/>
      <c r="U188" s="210"/>
      <c r="V188" s="210"/>
      <c r="W188" s="210"/>
    </row>
    <row r="189" spans="1:23" s="209" customFormat="1" ht="15" customHeight="1">
      <c r="A189" s="367"/>
      <c r="B189" s="366"/>
      <c r="C189" s="210"/>
      <c r="D189" s="210"/>
      <c r="E189" s="210"/>
      <c r="F189" s="368"/>
      <c r="G189" s="369"/>
      <c r="H189" s="370"/>
      <c r="I189" s="25"/>
      <c r="K189" s="210"/>
      <c r="L189" s="210"/>
      <c r="M189" s="210"/>
      <c r="N189" s="210"/>
      <c r="O189" s="210"/>
      <c r="P189" s="210"/>
      <c r="Q189" s="210"/>
      <c r="R189" s="210"/>
      <c r="S189" s="210"/>
      <c r="T189" s="210"/>
      <c r="U189" s="210"/>
      <c r="V189" s="210"/>
      <c r="W189" s="210"/>
    </row>
    <row r="190" spans="1:23" s="209" customFormat="1" ht="15" customHeight="1">
      <c r="A190" s="367"/>
      <c r="B190" s="366"/>
      <c r="C190" s="210"/>
      <c r="D190" s="210"/>
      <c r="E190" s="210"/>
      <c r="F190" s="368"/>
      <c r="G190" s="369"/>
      <c r="H190" s="370"/>
      <c r="I190" s="25"/>
      <c r="K190" s="210"/>
      <c r="L190" s="210"/>
      <c r="M190" s="210"/>
      <c r="N190" s="210"/>
      <c r="O190" s="210"/>
      <c r="P190" s="210"/>
      <c r="Q190" s="210"/>
      <c r="R190" s="210"/>
      <c r="S190" s="210"/>
      <c r="T190" s="210"/>
      <c r="U190" s="210"/>
      <c r="V190" s="210"/>
      <c r="W190" s="210"/>
    </row>
    <row r="191" spans="1:23" s="209" customFormat="1" ht="15" customHeight="1">
      <c r="A191" s="367"/>
      <c r="B191" s="366"/>
      <c r="C191" s="210"/>
      <c r="D191" s="210"/>
      <c r="E191" s="210"/>
      <c r="F191" s="368"/>
      <c r="G191" s="369"/>
      <c r="H191" s="370"/>
      <c r="I191" s="25"/>
      <c r="K191" s="210"/>
      <c r="L191" s="210"/>
      <c r="M191" s="210"/>
      <c r="N191" s="210"/>
      <c r="O191" s="210"/>
      <c r="P191" s="210"/>
      <c r="Q191" s="210"/>
      <c r="R191" s="210"/>
      <c r="S191" s="210"/>
      <c r="T191" s="210"/>
      <c r="U191" s="210"/>
      <c r="V191" s="210"/>
      <c r="W191" s="210"/>
    </row>
    <row r="192" spans="1:23" s="209" customFormat="1" ht="15" customHeight="1">
      <c r="A192" s="367"/>
      <c r="B192" s="366"/>
      <c r="C192" s="210"/>
      <c r="D192" s="210"/>
      <c r="E192" s="210"/>
      <c r="F192" s="368"/>
      <c r="G192" s="369"/>
      <c r="H192" s="370"/>
      <c r="I192" s="25"/>
      <c r="K192" s="210"/>
      <c r="L192" s="210"/>
      <c r="M192" s="210"/>
      <c r="N192" s="210"/>
      <c r="O192" s="210"/>
      <c r="P192" s="210"/>
      <c r="Q192" s="210"/>
      <c r="R192" s="210"/>
      <c r="S192" s="210"/>
      <c r="T192" s="210"/>
      <c r="U192" s="210"/>
      <c r="V192" s="210"/>
      <c r="W192" s="210"/>
    </row>
    <row r="193" spans="1:23" s="209" customFormat="1" ht="15" customHeight="1">
      <c r="A193" s="367"/>
      <c r="B193" s="366"/>
      <c r="C193" s="210"/>
      <c r="D193" s="210"/>
      <c r="E193" s="210"/>
      <c r="F193" s="368"/>
      <c r="G193" s="369"/>
      <c r="H193" s="370"/>
      <c r="I193" s="25"/>
      <c r="K193" s="210"/>
      <c r="L193" s="210"/>
      <c r="M193" s="210"/>
      <c r="N193" s="210"/>
      <c r="O193" s="210"/>
      <c r="P193" s="210"/>
      <c r="Q193" s="210"/>
      <c r="R193" s="210"/>
      <c r="S193" s="210"/>
      <c r="T193" s="210"/>
      <c r="U193" s="210"/>
      <c r="V193" s="210"/>
      <c r="W193" s="210"/>
    </row>
    <row r="194" spans="1:23" s="209" customFormat="1" ht="15" customHeight="1">
      <c r="A194" s="367"/>
      <c r="B194" s="366"/>
      <c r="C194" s="210"/>
      <c r="D194" s="210"/>
      <c r="E194" s="210"/>
      <c r="F194" s="368"/>
      <c r="G194" s="369"/>
      <c r="H194" s="370"/>
      <c r="I194" s="25"/>
      <c r="K194" s="210"/>
      <c r="L194" s="210"/>
      <c r="M194" s="210"/>
      <c r="N194" s="210"/>
      <c r="O194" s="210"/>
      <c r="P194" s="210"/>
      <c r="Q194" s="210"/>
      <c r="R194" s="210"/>
      <c r="S194" s="210"/>
      <c r="T194" s="210"/>
      <c r="U194" s="210"/>
      <c r="V194" s="210"/>
      <c r="W194" s="210"/>
    </row>
    <row r="195" spans="1:23" s="209" customFormat="1" ht="15" customHeight="1">
      <c r="A195" s="367"/>
      <c r="B195" s="366"/>
      <c r="C195" s="210"/>
      <c r="D195" s="210"/>
      <c r="E195" s="210"/>
      <c r="F195" s="368"/>
      <c r="G195" s="369"/>
      <c r="H195" s="370"/>
      <c r="I195" s="25"/>
      <c r="K195" s="210"/>
      <c r="L195" s="210"/>
      <c r="M195" s="210"/>
      <c r="N195" s="210"/>
      <c r="O195" s="210"/>
      <c r="P195" s="210"/>
      <c r="Q195" s="210"/>
      <c r="R195" s="210"/>
      <c r="S195" s="210"/>
      <c r="T195" s="210"/>
      <c r="U195" s="210"/>
      <c r="V195" s="210"/>
      <c r="W195" s="210"/>
    </row>
    <row r="196" spans="1:23" s="209" customFormat="1" ht="15" customHeight="1">
      <c r="A196" s="367"/>
      <c r="B196" s="366"/>
      <c r="C196" s="210"/>
      <c r="D196" s="210"/>
      <c r="E196" s="210"/>
      <c r="F196" s="368"/>
      <c r="G196" s="369"/>
      <c r="H196" s="370"/>
      <c r="I196" s="25"/>
      <c r="K196" s="210"/>
      <c r="L196" s="210"/>
      <c r="M196" s="210"/>
      <c r="N196" s="210"/>
      <c r="O196" s="210"/>
      <c r="P196" s="210"/>
      <c r="Q196" s="210"/>
      <c r="R196" s="210"/>
      <c r="S196" s="210"/>
      <c r="T196" s="210"/>
      <c r="U196" s="210"/>
      <c r="V196" s="210"/>
      <c r="W196" s="210"/>
    </row>
    <row r="197" spans="1:23" s="209" customFormat="1" ht="15" customHeight="1">
      <c r="A197" s="367"/>
      <c r="B197" s="366"/>
      <c r="C197" s="210"/>
      <c r="D197" s="210"/>
      <c r="E197" s="210"/>
      <c r="F197" s="368"/>
      <c r="G197" s="369"/>
      <c r="H197" s="370"/>
      <c r="I197" s="25"/>
      <c r="K197" s="210"/>
      <c r="L197" s="210"/>
      <c r="M197" s="210"/>
      <c r="N197" s="210"/>
      <c r="O197" s="210"/>
      <c r="P197" s="210"/>
      <c r="Q197" s="210"/>
      <c r="R197" s="210"/>
      <c r="S197" s="210"/>
      <c r="T197" s="210"/>
      <c r="U197" s="210"/>
      <c r="V197" s="210"/>
      <c r="W197" s="210"/>
    </row>
    <row r="198" spans="1:23" s="209" customFormat="1" ht="15" customHeight="1">
      <c r="A198" s="367"/>
      <c r="B198" s="366"/>
      <c r="C198" s="210"/>
      <c r="D198" s="210"/>
      <c r="E198" s="210"/>
      <c r="F198" s="368"/>
      <c r="G198" s="369"/>
      <c r="H198" s="370"/>
      <c r="I198" s="25"/>
      <c r="K198" s="210"/>
      <c r="L198" s="210"/>
      <c r="M198" s="210"/>
      <c r="N198" s="210"/>
      <c r="O198" s="210"/>
      <c r="P198" s="210"/>
      <c r="Q198" s="210"/>
      <c r="R198" s="210"/>
      <c r="S198" s="210"/>
      <c r="T198" s="210"/>
      <c r="U198" s="210"/>
      <c r="V198" s="210"/>
      <c r="W198" s="210"/>
    </row>
    <row r="199" spans="1:23" s="209" customFormat="1" ht="15" customHeight="1">
      <c r="A199" s="367"/>
      <c r="B199" s="366"/>
      <c r="C199" s="210"/>
      <c r="D199" s="210"/>
      <c r="E199" s="210"/>
      <c r="F199" s="368"/>
      <c r="G199" s="369"/>
      <c r="H199" s="370"/>
      <c r="I199" s="25"/>
      <c r="K199" s="210"/>
      <c r="L199" s="210"/>
      <c r="M199" s="210"/>
      <c r="N199" s="210"/>
      <c r="O199" s="210"/>
      <c r="P199" s="210"/>
      <c r="Q199" s="210"/>
      <c r="R199" s="210"/>
      <c r="S199" s="210"/>
      <c r="T199" s="210"/>
      <c r="U199" s="210"/>
      <c r="V199" s="210"/>
      <c r="W199" s="210"/>
    </row>
    <row r="200" spans="1:23" s="209" customFormat="1" ht="15" customHeight="1">
      <c r="A200" s="367"/>
      <c r="B200" s="366"/>
      <c r="C200" s="210"/>
      <c r="D200" s="210"/>
      <c r="E200" s="210"/>
      <c r="F200" s="368"/>
      <c r="G200" s="369"/>
      <c r="H200" s="370"/>
      <c r="I200" s="25"/>
      <c r="K200" s="210"/>
      <c r="L200" s="210"/>
      <c r="M200" s="210"/>
      <c r="N200" s="210"/>
      <c r="O200" s="210"/>
      <c r="P200" s="210"/>
      <c r="Q200" s="210"/>
      <c r="R200" s="210"/>
      <c r="S200" s="210"/>
      <c r="T200" s="210"/>
      <c r="U200" s="210"/>
      <c r="V200" s="210"/>
      <c r="W200" s="210"/>
    </row>
    <row r="201" spans="1:23" s="209" customFormat="1" ht="15" customHeight="1">
      <c r="A201" s="367"/>
      <c r="B201" s="366"/>
      <c r="C201" s="210"/>
      <c r="D201" s="210"/>
      <c r="E201" s="210"/>
      <c r="F201" s="368"/>
      <c r="G201" s="369"/>
      <c r="H201" s="370"/>
      <c r="I201" s="25"/>
      <c r="K201" s="210"/>
      <c r="L201" s="210"/>
      <c r="M201" s="210"/>
      <c r="N201" s="210"/>
      <c r="O201" s="210"/>
      <c r="P201" s="210"/>
      <c r="Q201" s="210"/>
      <c r="R201" s="210"/>
      <c r="S201" s="210"/>
      <c r="T201" s="210"/>
      <c r="U201" s="210"/>
      <c r="V201" s="210"/>
      <c r="W201" s="210"/>
    </row>
    <row r="202" spans="1:23" s="209" customFormat="1" ht="15" customHeight="1">
      <c r="A202" s="367"/>
      <c r="B202" s="366"/>
      <c r="C202" s="210"/>
      <c r="D202" s="210"/>
      <c r="E202" s="210"/>
      <c r="F202" s="368"/>
      <c r="G202" s="369"/>
      <c r="H202" s="370"/>
      <c r="I202" s="25"/>
      <c r="K202" s="210"/>
      <c r="L202" s="210"/>
      <c r="M202" s="210"/>
      <c r="N202" s="210"/>
      <c r="O202" s="210"/>
      <c r="P202" s="210"/>
      <c r="Q202" s="210"/>
      <c r="R202" s="210"/>
      <c r="S202" s="210"/>
      <c r="T202" s="210"/>
      <c r="U202" s="210"/>
      <c r="V202" s="210"/>
      <c r="W202" s="210"/>
    </row>
    <row r="203" spans="1:23" s="209" customFormat="1" ht="15" customHeight="1">
      <c r="A203" s="367"/>
      <c r="B203" s="366"/>
      <c r="C203" s="210"/>
      <c r="D203" s="210"/>
      <c r="E203" s="210"/>
      <c r="F203" s="368"/>
      <c r="G203" s="369"/>
      <c r="H203" s="370"/>
      <c r="I203" s="25"/>
      <c r="K203" s="210"/>
      <c r="L203" s="210"/>
      <c r="M203" s="210"/>
      <c r="N203" s="210"/>
      <c r="O203" s="210"/>
      <c r="P203" s="210"/>
      <c r="Q203" s="210"/>
      <c r="R203" s="210"/>
      <c r="S203" s="210"/>
      <c r="T203" s="210"/>
      <c r="U203" s="210"/>
      <c r="V203" s="210"/>
      <c r="W203" s="210"/>
    </row>
    <row r="204" spans="1:23" s="209" customFormat="1" ht="15" customHeight="1">
      <c r="A204" s="367"/>
      <c r="B204" s="366"/>
      <c r="C204" s="210"/>
      <c r="D204" s="210"/>
      <c r="E204" s="210"/>
      <c r="F204" s="368"/>
      <c r="G204" s="369"/>
      <c r="H204" s="370"/>
      <c r="I204" s="25"/>
      <c r="K204" s="210"/>
      <c r="L204" s="210"/>
      <c r="M204" s="210"/>
      <c r="N204" s="210"/>
      <c r="O204" s="210"/>
      <c r="P204" s="210"/>
      <c r="Q204" s="210"/>
      <c r="R204" s="210"/>
      <c r="S204" s="210"/>
      <c r="T204" s="210"/>
      <c r="U204" s="210"/>
      <c r="V204" s="210"/>
      <c r="W204" s="210"/>
    </row>
    <row r="205" spans="1:23" s="209" customFormat="1" ht="15" customHeight="1">
      <c r="A205" s="367"/>
      <c r="B205" s="366"/>
      <c r="C205" s="210"/>
      <c r="D205" s="210"/>
      <c r="E205" s="210"/>
      <c r="F205" s="368"/>
      <c r="G205" s="369"/>
      <c r="H205" s="370"/>
      <c r="I205" s="25"/>
      <c r="K205" s="210"/>
      <c r="L205" s="210"/>
      <c r="M205" s="210"/>
      <c r="N205" s="210"/>
      <c r="O205" s="210"/>
      <c r="P205" s="210"/>
      <c r="Q205" s="210"/>
      <c r="R205" s="210"/>
      <c r="S205" s="210"/>
      <c r="T205" s="210"/>
      <c r="U205" s="210"/>
      <c r="V205" s="210"/>
      <c r="W205" s="210"/>
    </row>
    <row r="206" spans="1:23" s="209" customFormat="1" ht="15" customHeight="1">
      <c r="A206" s="367"/>
      <c r="B206" s="366"/>
      <c r="C206" s="210"/>
      <c r="D206" s="210"/>
      <c r="E206" s="210"/>
      <c r="F206" s="368"/>
      <c r="G206" s="369"/>
      <c r="H206" s="370"/>
      <c r="I206" s="25"/>
      <c r="K206" s="210"/>
      <c r="L206" s="210"/>
      <c r="M206" s="210"/>
      <c r="N206" s="210"/>
      <c r="O206" s="210"/>
      <c r="P206" s="210"/>
      <c r="Q206" s="210"/>
      <c r="R206" s="210"/>
      <c r="S206" s="210"/>
      <c r="T206" s="210"/>
      <c r="U206" s="210"/>
      <c r="V206" s="210"/>
      <c r="W206" s="210"/>
    </row>
    <row r="207" spans="1:23" s="209" customFormat="1" ht="15" customHeight="1">
      <c r="A207" s="367"/>
      <c r="B207" s="366"/>
      <c r="C207" s="210"/>
      <c r="D207" s="210"/>
      <c r="E207" s="210"/>
      <c r="F207" s="368"/>
      <c r="G207" s="369"/>
      <c r="H207" s="370"/>
      <c r="I207" s="25"/>
      <c r="K207" s="210"/>
      <c r="L207" s="210"/>
      <c r="M207" s="210"/>
      <c r="N207" s="210"/>
      <c r="O207" s="210"/>
      <c r="P207" s="210"/>
      <c r="Q207" s="210"/>
      <c r="R207" s="210"/>
      <c r="S207" s="210"/>
      <c r="T207" s="210"/>
      <c r="U207" s="210"/>
      <c r="V207" s="210"/>
      <c r="W207" s="210"/>
    </row>
    <row r="208" spans="1:23" s="209" customFormat="1" ht="15" customHeight="1">
      <c r="A208" s="367"/>
      <c r="B208" s="366"/>
      <c r="C208" s="210"/>
      <c r="D208" s="210"/>
      <c r="E208" s="210"/>
      <c r="F208" s="368"/>
      <c r="G208" s="369"/>
      <c r="H208" s="370"/>
      <c r="I208" s="25"/>
      <c r="K208" s="210"/>
      <c r="L208" s="210"/>
      <c r="M208" s="210"/>
      <c r="N208" s="210"/>
      <c r="O208" s="210"/>
      <c r="P208" s="210"/>
      <c r="Q208" s="210"/>
      <c r="R208" s="210"/>
      <c r="S208" s="210"/>
      <c r="T208" s="210"/>
      <c r="U208" s="210"/>
      <c r="V208" s="210"/>
      <c r="W208" s="210"/>
    </row>
    <row r="209" spans="1:23" s="209" customFormat="1" ht="15" customHeight="1">
      <c r="A209" s="367"/>
      <c r="B209" s="366"/>
      <c r="C209" s="210"/>
      <c r="D209" s="210"/>
      <c r="E209" s="210"/>
      <c r="F209" s="368"/>
      <c r="G209" s="369"/>
      <c r="H209" s="370"/>
      <c r="I209" s="25"/>
      <c r="K209" s="210"/>
      <c r="L209" s="210"/>
      <c r="M209" s="210"/>
      <c r="N209" s="210"/>
      <c r="O209" s="210"/>
      <c r="P209" s="210"/>
      <c r="Q209" s="210"/>
      <c r="R209" s="210"/>
      <c r="S209" s="210"/>
      <c r="T209" s="210"/>
      <c r="U209" s="210"/>
      <c r="V209" s="210"/>
      <c r="W209" s="210"/>
    </row>
    <row r="210" spans="1:23" s="209" customFormat="1" ht="15" customHeight="1">
      <c r="A210" s="367"/>
      <c r="B210" s="366"/>
      <c r="C210" s="210"/>
      <c r="D210" s="210"/>
      <c r="E210" s="210"/>
      <c r="F210" s="368"/>
      <c r="G210" s="369"/>
      <c r="H210" s="370"/>
      <c r="I210" s="25"/>
      <c r="K210" s="210"/>
      <c r="L210" s="210"/>
      <c r="M210" s="210"/>
      <c r="N210" s="210"/>
      <c r="O210" s="210"/>
      <c r="P210" s="210"/>
      <c r="Q210" s="210"/>
      <c r="R210" s="210"/>
      <c r="S210" s="210"/>
      <c r="T210" s="210"/>
      <c r="U210" s="210"/>
      <c r="V210" s="210"/>
      <c r="W210" s="210"/>
    </row>
    <row r="211" spans="1:23" s="209" customFormat="1" ht="15" customHeight="1">
      <c r="A211" s="367"/>
      <c r="B211" s="366"/>
      <c r="C211" s="210"/>
      <c r="D211" s="210"/>
      <c r="E211" s="210"/>
      <c r="F211" s="368"/>
      <c r="G211" s="369"/>
      <c r="H211" s="370"/>
      <c r="I211" s="25"/>
      <c r="K211" s="210"/>
      <c r="L211" s="210"/>
      <c r="M211" s="210"/>
      <c r="N211" s="210"/>
      <c r="O211" s="210"/>
      <c r="P211" s="210"/>
      <c r="Q211" s="210"/>
      <c r="R211" s="210"/>
      <c r="S211" s="210"/>
      <c r="T211" s="210"/>
      <c r="U211" s="210"/>
      <c r="V211" s="210"/>
      <c r="W211" s="210"/>
    </row>
    <row r="212" spans="1:23" s="209" customFormat="1" ht="15" customHeight="1">
      <c r="A212" s="367"/>
      <c r="B212" s="366"/>
      <c r="C212" s="210"/>
      <c r="D212" s="210"/>
      <c r="E212" s="210"/>
      <c r="F212" s="368"/>
      <c r="G212" s="369"/>
      <c r="H212" s="370"/>
      <c r="I212" s="25"/>
      <c r="K212" s="210"/>
      <c r="L212" s="210"/>
      <c r="M212" s="210"/>
      <c r="N212" s="210"/>
      <c r="O212" s="210"/>
      <c r="P212" s="210"/>
      <c r="Q212" s="210"/>
      <c r="R212" s="210"/>
      <c r="S212" s="210"/>
      <c r="T212" s="210"/>
      <c r="U212" s="210"/>
      <c r="V212" s="210"/>
      <c r="W212" s="210"/>
    </row>
    <row r="213" spans="1:23" s="209" customFormat="1" ht="15" customHeight="1">
      <c r="A213" s="367"/>
      <c r="B213" s="366"/>
      <c r="C213" s="210"/>
      <c r="D213" s="210"/>
      <c r="E213" s="210"/>
      <c r="F213" s="368"/>
      <c r="G213" s="369"/>
      <c r="H213" s="370"/>
      <c r="I213" s="25"/>
      <c r="K213" s="210"/>
      <c r="L213" s="210"/>
      <c r="M213" s="210"/>
      <c r="N213" s="210"/>
      <c r="O213" s="210"/>
      <c r="P213" s="210"/>
      <c r="Q213" s="210"/>
      <c r="R213" s="210"/>
      <c r="S213" s="210"/>
      <c r="T213" s="210"/>
      <c r="U213" s="210"/>
      <c r="V213" s="210"/>
      <c r="W213" s="210"/>
    </row>
    <row r="214" spans="1:23" s="209" customFormat="1" ht="15" customHeight="1">
      <c r="A214" s="367"/>
      <c r="B214" s="366"/>
      <c r="C214" s="210"/>
      <c r="D214" s="210"/>
      <c r="E214" s="210"/>
      <c r="F214" s="368"/>
      <c r="G214" s="369"/>
      <c r="H214" s="370"/>
      <c r="I214" s="25"/>
      <c r="K214" s="210"/>
      <c r="L214" s="210"/>
      <c r="M214" s="210"/>
      <c r="N214" s="210"/>
      <c r="O214" s="210"/>
      <c r="P214" s="210"/>
      <c r="Q214" s="210"/>
      <c r="R214" s="210"/>
      <c r="S214" s="210"/>
      <c r="T214" s="210"/>
      <c r="U214" s="210"/>
      <c r="V214" s="210"/>
      <c r="W214" s="210"/>
    </row>
    <row r="215" spans="1:23" s="209" customFormat="1" ht="15" customHeight="1">
      <c r="A215" s="367"/>
      <c r="B215" s="366"/>
      <c r="C215" s="210"/>
      <c r="D215" s="210"/>
      <c r="E215" s="210"/>
      <c r="F215" s="368"/>
      <c r="G215" s="369"/>
      <c r="H215" s="370"/>
      <c r="I215" s="25"/>
      <c r="K215" s="210"/>
      <c r="L215" s="210"/>
      <c r="M215" s="210"/>
      <c r="N215" s="210"/>
      <c r="O215" s="210"/>
      <c r="P215" s="210"/>
      <c r="Q215" s="210"/>
      <c r="R215" s="210"/>
      <c r="S215" s="210"/>
      <c r="T215" s="210"/>
      <c r="U215" s="210"/>
      <c r="V215" s="210"/>
      <c r="W215" s="210"/>
    </row>
    <row r="216" spans="1:23" s="209" customFormat="1" ht="15" customHeight="1">
      <c r="A216" s="367"/>
      <c r="B216" s="366"/>
      <c r="C216" s="210"/>
      <c r="D216" s="210"/>
      <c r="E216" s="210"/>
      <c r="F216" s="368"/>
      <c r="G216" s="369"/>
      <c r="H216" s="370"/>
      <c r="I216" s="25"/>
      <c r="K216" s="210"/>
      <c r="L216" s="210"/>
      <c r="M216" s="210"/>
      <c r="N216" s="210"/>
      <c r="O216" s="210"/>
      <c r="P216" s="210"/>
      <c r="Q216" s="210"/>
      <c r="R216" s="210"/>
      <c r="S216" s="210"/>
      <c r="T216" s="210"/>
      <c r="U216" s="210"/>
      <c r="V216" s="210"/>
      <c r="W216" s="210"/>
    </row>
    <row r="217" spans="1:23" s="209" customFormat="1" ht="15" customHeight="1">
      <c r="A217" s="367"/>
      <c r="B217" s="366"/>
      <c r="C217" s="210"/>
      <c r="D217" s="210"/>
      <c r="E217" s="210"/>
      <c r="F217" s="368"/>
      <c r="G217" s="369"/>
      <c r="H217" s="370"/>
      <c r="I217" s="25"/>
      <c r="K217" s="210"/>
      <c r="L217" s="210"/>
      <c r="M217" s="210"/>
      <c r="N217" s="210"/>
      <c r="O217" s="210"/>
      <c r="P217" s="210"/>
      <c r="Q217" s="210"/>
      <c r="R217" s="210"/>
      <c r="S217" s="210"/>
      <c r="T217" s="210"/>
      <c r="U217" s="210"/>
      <c r="V217" s="210"/>
      <c r="W217" s="210"/>
    </row>
    <row r="218" spans="1:23" s="209" customFormat="1" ht="15" customHeight="1">
      <c r="A218" s="367"/>
      <c r="B218" s="366"/>
      <c r="C218" s="210"/>
      <c r="D218" s="210"/>
      <c r="E218" s="210"/>
      <c r="F218" s="368"/>
      <c r="G218" s="369"/>
      <c r="H218" s="370"/>
      <c r="I218" s="25"/>
      <c r="K218" s="210"/>
      <c r="L218" s="210"/>
      <c r="M218" s="210"/>
      <c r="N218" s="210"/>
      <c r="O218" s="210"/>
      <c r="P218" s="210"/>
      <c r="Q218" s="210"/>
      <c r="R218" s="210"/>
      <c r="S218" s="210"/>
      <c r="T218" s="210"/>
      <c r="U218" s="210"/>
      <c r="V218" s="210"/>
      <c r="W218" s="210"/>
    </row>
    <row r="219" spans="1:23" s="209" customFormat="1" ht="15" customHeight="1">
      <c r="A219" s="367"/>
      <c r="B219" s="366"/>
      <c r="C219" s="210"/>
      <c r="D219" s="210"/>
      <c r="E219" s="210"/>
      <c r="F219" s="368"/>
      <c r="G219" s="369"/>
      <c r="H219" s="370"/>
      <c r="I219" s="25"/>
      <c r="K219" s="210"/>
      <c r="L219" s="210"/>
      <c r="M219" s="210"/>
      <c r="N219" s="210"/>
      <c r="O219" s="210"/>
      <c r="P219" s="210"/>
      <c r="Q219" s="210"/>
      <c r="R219" s="210"/>
      <c r="S219" s="210"/>
      <c r="T219" s="210"/>
      <c r="U219" s="210"/>
      <c r="V219" s="210"/>
      <c r="W219" s="210"/>
    </row>
    <row r="220" spans="1:23" s="209" customFormat="1" ht="15" customHeight="1">
      <c r="A220" s="367"/>
      <c r="B220" s="366"/>
      <c r="C220" s="210"/>
      <c r="D220" s="210"/>
      <c r="E220" s="210"/>
      <c r="F220" s="368"/>
      <c r="G220" s="369"/>
      <c r="H220" s="370"/>
      <c r="I220" s="25"/>
      <c r="K220" s="210"/>
      <c r="L220" s="210"/>
      <c r="M220" s="210"/>
      <c r="N220" s="210"/>
      <c r="O220" s="210"/>
      <c r="P220" s="210"/>
      <c r="Q220" s="210"/>
      <c r="R220" s="210"/>
      <c r="S220" s="210"/>
      <c r="T220" s="210"/>
      <c r="U220" s="210"/>
      <c r="V220" s="210"/>
      <c r="W220" s="210"/>
    </row>
    <row r="221" spans="1:23" s="209" customFormat="1" ht="15" customHeight="1">
      <c r="A221" s="367"/>
      <c r="B221" s="366"/>
      <c r="C221" s="210"/>
      <c r="D221" s="210"/>
      <c r="E221" s="210"/>
      <c r="F221" s="368"/>
      <c r="G221" s="369"/>
      <c r="H221" s="370"/>
      <c r="I221" s="25"/>
      <c r="K221" s="210"/>
      <c r="L221" s="210"/>
      <c r="M221" s="210"/>
      <c r="N221" s="210"/>
      <c r="O221" s="210"/>
      <c r="P221" s="210"/>
      <c r="Q221" s="210"/>
      <c r="R221" s="210"/>
      <c r="S221" s="210"/>
      <c r="T221" s="210"/>
      <c r="U221" s="210"/>
      <c r="V221" s="210"/>
      <c r="W221" s="210"/>
    </row>
    <row r="222" spans="1:23" s="209" customFormat="1" ht="15" customHeight="1">
      <c r="A222" s="367"/>
      <c r="B222" s="366"/>
      <c r="C222" s="210"/>
      <c r="D222" s="210"/>
      <c r="E222" s="210"/>
      <c r="F222" s="368"/>
      <c r="G222" s="369"/>
      <c r="H222" s="370"/>
      <c r="I222" s="25"/>
      <c r="K222" s="210"/>
      <c r="L222" s="210"/>
      <c r="M222" s="210"/>
      <c r="N222" s="210"/>
      <c r="O222" s="210"/>
      <c r="P222" s="210"/>
      <c r="Q222" s="210"/>
      <c r="R222" s="210"/>
      <c r="S222" s="210"/>
      <c r="T222" s="210"/>
      <c r="U222" s="210"/>
      <c r="V222" s="210"/>
      <c r="W222" s="210"/>
    </row>
    <row r="223" spans="1:23" s="209" customFormat="1" ht="15" customHeight="1">
      <c r="A223" s="367"/>
      <c r="B223" s="366"/>
      <c r="C223" s="210"/>
      <c r="D223" s="210"/>
      <c r="E223" s="210"/>
      <c r="F223" s="368"/>
      <c r="G223" s="369"/>
      <c r="H223" s="370"/>
      <c r="I223" s="25"/>
      <c r="K223" s="210"/>
      <c r="L223" s="210"/>
      <c r="M223" s="210"/>
      <c r="N223" s="210"/>
      <c r="O223" s="210"/>
      <c r="P223" s="210"/>
      <c r="Q223" s="210"/>
      <c r="R223" s="210"/>
      <c r="S223" s="210"/>
      <c r="T223" s="210"/>
      <c r="U223" s="210"/>
      <c r="V223" s="210"/>
      <c r="W223" s="210"/>
    </row>
    <row r="224" spans="1:23" s="209" customFormat="1" ht="15" customHeight="1">
      <c r="A224" s="367"/>
      <c r="B224" s="366"/>
      <c r="C224" s="210"/>
      <c r="D224" s="210"/>
      <c r="E224" s="210"/>
      <c r="F224" s="368"/>
      <c r="G224" s="369"/>
      <c r="H224" s="370"/>
      <c r="I224" s="25"/>
      <c r="K224" s="210"/>
      <c r="L224" s="210"/>
      <c r="M224" s="210"/>
      <c r="N224" s="210"/>
      <c r="O224" s="210"/>
      <c r="P224" s="210"/>
      <c r="Q224" s="210"/>
      <c r="R224" s="210"/>
      <c r="S224" s="210"/>
      <c r="T224" s="210"/>
      <c r="U224" s="210"/>
      <c r="V224" s="210"/>
      <c r="W224" s="210"/>
    </row>
    <row r="225" spans="1:23" s="209" customFormat="1" ht="15" customHeight="1">
      <c r="A225" s="367"/>
      <c r="B225" s="366"/>
      <c r="C225" s="210"/>
      <c r="D225" s="210"/>
      <c r="E225" s="210"/>
      <c r="F225" s="368"/>
      <c r="G225" s="369"/>
      <c r="H225" s="370"/>
      <c r="I225" s="25"/>
      <c r="K225" s="210"/>
      <c r="L225" s="210"/>
      <c r="M225" s="210"/>
      <c r="N225" s="210"/>
      <c r="O225" s="210"/>
      <c r="P225" s="210"/>
      <c r="Q225" s="210"/>
      <c r="R225" s="210"/>
      <c r="S225" s="210"/>
      <c r="T225" s="210"/>
      <c r="U225" s="210"/>
      <c r="V225" s="210"/>
      <c r="W225" s="210"/>
    </row>
    <row r="226" spans="1:23" s="209" customFormat="1" ht="15" customHeight="1">
      <c r="A226" s="367"/>
      <c r="B226" s="366"/>
      <c r="C226" s="210"/>
      <c r="D226" s="210"/>
      <c r="E226" s="210"/>
      <c r="F226" s="368"/>
      <c r="G226" s="369"/>
      <c r="H226" s="370"/>
      <c r="I226" s="25"/>
      <c r="K226" s="210"/>
      <c r="L226" s="210"/>
      <c r="M226" s="210"/>
      <c r="N226" s="210"/>
      <c r="O226" s="210"/>
      <c r="P226" s="210"/>
      <c r="Q226" s="210"/>
      <c r="R226" s="210"/>
      <c r="S226" s="210"/>
      <c r="T226" s="210"/>
      <c r="U226" s="210"/>
      <c r="V226" s="210"/>
      <c r="W226" s="210"/>
    </row>
    <row r="227" spans="1:23" s="209" customFormat="1" ht="15" customHeight="1">
      <c r="A227" s="367"/>
      <c r="B227" s="366"/>
      <c r="C227" s="210"/>
      <c r="D227" s="210"/>
      <c r="E227" s="210"/>
      <c r="F227" s="368"/>
      <c r="G227" s="369"/>
      <c r="H227" s="370"/>
      <c r="I227" s="25"/>
      <c r="K227" s="210"/>
      <c r="L227" s="210"/>
      <c r="M227" s="210"/>
      <c r="N227" s="210"/>
      <c r="O227" s="210"/>
      <c r="P227" s="210"/>
      <c r="Q227" s="210"/>
      <c r="R227" s="210"/>
      <c r="S227" s="210"/>
      <c r="T227" s="210"/>
      <c r="U227" s="210"/>
      <c r="V227" s="210"/>
      <c r="W227" s="210"/>
    </row>
    <row r="228" spans="1:23" s="209" customFormat="1" ht="15" customHeight="1">
      <c r="A228" s="367"/>
      <c r="B228" s="366"/>
      <c r="C228" s="210"/>
      <c r="D228" s="210"/>
      <c r="E228" s="210"/>
      <c r="F228" s="368"/>
      <c r="G228" s="369"/>
      <c r="H228" s="370"/>
      <c r="I228" s="25"/>
      <c r="K228" s="210"/>
      <c r="L228" s="210"/>
      <c r="M228" s="210"/>
      <c r="N228" s="210"/>
      <c r="O228" s="210"/>
      <c r="P228" s="210"/>
      <c r="Q228" s="210"/>
      <c r="R228" s="210"/>
      <c r="S228" s="210"/>
      <c r="T228" s="210"/>
      <c r="U228" s="210"/>
      <c r="V228" s="210"/>
      <c r="W228" s="210"/>
    </row>
    <row r="229" spans="1:23" s="209" customFormat="1" ht="15" customHeight="1">
      <c r="A229" s="367"/>
      <c r="B229" s="366"/>
      <c r="C229" s="210"/>
      <c r="D229" s="210"/>
      <c r="E229" s="210"/>
      <c r="F229" s="368"/>
      <c r="G229" s="369"/>
      <c r="H229" s="370"/>
      <c r="I229" s="25"/>
      <c r="K229" s="210"/>
      <c r="L229" s="210"/>
      <c r="M229" s="210"/>
      <c r="N229" s="210"/>
      <c r="O229" s="210"/>
      <c r="P229" s="210"/>
      <c r="Q229" s="210"/>
      <c r="R229" s="210"/>
      <c r="S229" s="210"/>
      <c r="T229" s="210"/>
      <c r="U229" s="210"/>
      <c r="V229" s="210"/>
      <c r="W229" s="210"/>
    </row>
    <row r="230" spans="1:23" s="209" customFormat="1" ht="15" customHeight="1">
      <c r="A230" s="367"/>
      <c r="B230" s="366"/>
      <c r="C230" s="210"/>
      <c r="D230" s="210"/>
      <c r="E230" s="210"/>
      <c r="F230" s="368"/>
      <c r="G230" s="369"/>
      <c r="H230" s="370"/>
      <c r="I230" s="25"/>
      <c r="K230" s="210"/>
      <c r="L230" s="210"/>
      <c r="M230" s="210"/>
      <c r="N230" s="210"/>
      <c r="O230" s="210"/>
      <c r="P230" s="210"/>
      <c r="Q230" s="210"/>
      <c r="R230" s="210"/>
      <c r="S230" s="210"/>
      <c r="T230" s="210"/>
      <c r="U230" s="210"/>
      <c r="V230" s="210"/>
      <c r="W230" s="210"/>
    </row>
    <row r="231" spans="1:23" s="209" customFormat="1" ht="15" customHeight="1">
      <c r="A231" s="367"/>
      <c r="B231" s="366"/>
      <c r="C231" s="210"/>
      <c r="D231" s="210"/>
      <c r="E231" s="210"/>
      <c r="F231" s="368"/>
      <c r="G231" s="369"/>
      <c r="H231" s="370"/>
      <c r="I231" s="25"/>
      <c r="K231" s="210"/>
      <c r="L231" s="210"/>
      <c r="M231" s="210"/>
      <c r="N231" s="210"/>
      <c r="O231" s="210"/>
      <c r="P231" s="210"/>
      <c r="Q231" s="210"/>
      <c r="R231" s="210"/>
      <c r="S231" s="210"/>
      <c r="T231" s="210"/>
      <c r="U231" s="210"/>
      <c r="V231" s="210"/>
      <c r="W231" s="210"/>
    </row>
    <row r="232" spans="1:23" s="209" customFormat="1" ht="15" customHeight="1">
      <c r="A232" s="367"/>
      <c r="B232" s="366"/>
      <c r="C232" s="210"/>
      <c r="D232" s="210"/>
      <c r="E232" s="210"/>
      <c r="F232" s="368"/>
      <c r="G232" s="369"/>
      <c r="H232" s="370"/>
      <c r="I232" s="25"/>
      <c r="K232" s="210"/>
      <c r="L232" s="210"/>
      <c r="M232" s="210"/>
      <c r="N232" s="210"/>
      <c r="O232" s="210"/>
      <c r="P232" s="210"/>
      <c r="Q232" s="210"/>
      <c r="R232" s="210"/>
      <c r="S232" s="210"/>
      <c r="T232" s="210"/>
      <c r="U232" s="210"/>
      <c r="V232" s="210"/>
      <c r="W232" s="210"/>
    </row>
    <row r="233" spans="1:23" s="209" customFormat="1" ht="15" customHeight="1">
      <c r="A233" s="367"/>
      <c r="B233" s="366"/>
      <c r="C233" s="210"/>
      <c r="D233" s="210"/>
      <c r="E233" s="210"/>
      <c r="F233" s="368"/>
      <c r="G233" s="369"/>
      <c r="H233" s="370"/>
      <c r="I233" s="25"/>
      <c r="K233" s="210"/>
      <c r="L233" s="210"/>
      <c r="M233" s="210"/>
      <c r="N233" s="210"/>
      <c r="O233" s="210"/>
      <c r="P233" s="210"/>
      <c r="Q233" s="210"/>
      <c r="R233" s="210"/>
      <c r="S233" s="210"/>
      <c r="T233" s="210"/>
      <c r="U233" s="210"/>
      <c r="V233" s="210"/>
      <c r="W233" s="210"/>
    </row>
    <row r="234" spans="1:23" s="209" customFormat="1" ht="15" customHeight="1">
      <c r="A234" s="367"/>
      <c r="B234" s="366"/>
      <c r="C234" s="210"/>
      <c r="D234" s="210"/>
      <c r="E234" s="210"/>
      <c r="F234" s="368"/>
      <c r="G234" s="369"/>
      <c r="H234" s="370"/>
      <c r="I234" s="25"/>
      <c r="K234" s="210"/>
      <c r="L234" s="210"/>
      <c r="M234" s="210"/>
      <c r="N234" s="210"/>
      <c r="O234" s="210"/>
      <c r="P234" s="210"/>
      <c r="Q234" s="210"/>
      <c r="R234" s="210"/>
      <c r="S234" s="210"/>
      <c r="T234" s="210"/>
      <c r="U234" s="210"/>
      <c r="V234" s="210"/>
      <c r="W234" s="210"/>
    </row>
    <row r="235" spans="1:23" s="209" customFormat="1" ht="15" customHeight="1">
      <c r="A235" s="367"/>
      <c r="B235" s="366"/>
      <c r="C235" s="210"/>
      <c r="D235" s="210"/>
      <c r="E235" s="210"/>
      <c r="F235" s="368"/>
      <c r="G235" s="369"/>
      <c r="H235" s="370"/>
      <c r="I235" s="25"/>
      <c r="K235" s="210"/>
      <c r="L235" s="210"/>
      <c r="M235" s="210"/>
      <c r="N235" s="210"/>
      <c r="O235" s="210"/>
      <c r="P235" s="210"/>
      <c r="Q235" s="210"/>
      <c r="R235" s="210"/>
      <c r="S235" s="210"/>
      <c r="T235" s="210"/>
      <c r="U235" s="210"/>
      <c r="V235" s="210"/>
      <c r="W235" s="210"/>
    </row>
    <row r="236" spans="1:23" s="209" customFormat="1" ht="15" customHeight="1">
      <c r="A236" s="367"/>
      <c r="B236" s="366"/>
      <c r="C236" s="210"/>
      <c r="D236" s="210"/>
      <c r="E236" s="210"/>
      <c r="F236" s="368"/>
      <c r="G236" s="369"/>
      <c r="H236" s="370"/>
      <c r="I236" s="25"/>
      <c r="K236" s="210"/>
      <c r="L236" s="210"/>
      <c r="M236" s="210"/>
      <c r="N236" s="210"/>
      <c r="O236" s="210"/>
      <c r="P236" s="210"/>
      <c r="Q236" s="210"/>
      <c r="R236" s="210"/>
      <c r="S236" s="210"/>
      <c r="T236" s="210"/>
      <c r="U236" s="210"/>
      <c r="V236" s="210"/>
      <c r="W236" s="210"/>
    </row>
    <row r="237" spans="1:23" s="209" customFormat="1" ht="15" customHeight="1">
      <c r="A237" s="367"/>
      <c r="B237" s="366"/>
      <c r="C237" s="210"/>
      <c r="D237" s="210"/>
      <c r="E237" s="210"/>
      <c r="F237" s="368"/>
      <c r="G237" s="369"/>
      <c r="H237" s="370"/>
      <c r="I237" s="25"/>
      <c r="K237" s="210"/>
      <c r="L237" s="210"/>
      <c r="M237" s="210"/>
      <c r="N237" s="210"/>
      <c r="O237" s="210"/>
      <c r="P237" s="210"/>
      <c r="Q237" s="210"/>
      <c r="R237" s="210"/>
      <c r="S237" s="210"/>
      <c r="T237" s="210"/>
      <c r="U237" s="210"/>
      <c r="V237" s="210"/>
      <c r="W237" s="210"/>
    </row>
    <row r="238" spans="1:23" s="209" customFormat="1" ht="15" customHeight="1">
      <c r="A238" s="367"/>
      <c r="B238" s="366"/>
      <c r="C238" s="210"/>
      <c r="D238" s="210"/>
      <c r="E238" s="210"/>
      <c r="F238" s="368"/>
      <c r="G238" s="369"/>
      <c r="H238" s="370"/>
      <c r="I238" s="25"/>
      <c r="K238" s="210"/>
      <c r="L238" s="210"/>
      <c r="M238" s="210"/>
      <c r="N238" s="210"/>
      <c r="O238" s="210"/>
      <c r="P238" s="210"/>
      <c r="Q238" s="210"/>
      <c r="R238" s="210"/>
      <c r="S238" s="210"/>
      <c r="T238" s="210"/>
      <c r="U238" s="210"/>
      <c r="V238" s="210"/>
      <c r="W238" s="210"/>
    </row>
    <row r="239" spans="1:23" s="209" customFormat="1" ht="15" customHeight="1">
      <c r="A239" s="367"/>
      <c r="B239" s="366"/>
      <c r="C239" s="210"/>
      <c r="D239" s="210"/>
      <c r="E239" s="210"/>
      <c r="F239" s="368"/>
      <c r="G239" s="369"/>
      <c r="H239" s="370"/>
      <c r="I239" s="25"/>
      <c r="K239" s="210"/>
      <c r="L239" s="210"/>
      <c r="M239" s="210"/>
      <c r="N239" s="210"/>
      <c r="O239" s="210"/>
      <c r="P239" s="210"/>
      <c r="Q239" s="210"/>
      <c r="R239" s="210"/>
      <c r="S239" s="210"/>
      <c r="T239" s="210"/>
      <c r="U239" s="210"/>
      <c r="V239" s="210"/>
      <c r="W239" s="210"/>
    </row>
    <row r="240" spans="1:23" s="209" customFormat="1" ht="15" customHeight="1">
      <c r="A240" s="367"/>
      <c r="B240" s="366"/>
      <c r="C240" s="210"/>
      <c r="D240" s="210"/>
      <c r="E240" s="210"/>
      <c r="F240" s="368"/>
      <c r="G240" s="369"/>
      <c r="H240" s="370"/>
      <c r="I240" s="25"/>
      <c r="K240" s="210"/>
      <c r="L240" s="210"/>
      <c r="M240" s="210"/>
      <c r="N240" s="210"/>
      <c r="O240" s="210"/>
      <c r="P240" s="210"/>
      <c r="Q240" s="210"/>
      <c r="R240" s="210"/>
      <c r="S240" s="210"/>
      <c r="T240" s="210"/>
      <c r="U240" s="210"/>
      <c r="V240" s="210"/>
      <c r="W240" s="210"/>
    </row>
    <row r="241" spans="1:23" s="209" customFormat="1" ht="15" customHeight="1">
      <c r="A241" s="367"/>
      <c r="B241" s="366"/>
      <c r="C241" s="210"/>
      <c r="D241" s="210"/>
      <c r="E241" s="210"/>
      <c r="F241" s="368"/>
      <c r="G241" s="369"/>
      <c r="H241" s="370"/>
      <c r="I241" s="25"/>
      <c r="K241" s="210"/>
      <c r="L241" s="210"/>
      <c r="M241" s="210"/>
      <c r="N241" s="210"/>
      <c r="O241" s="210"/>
      <c r="P241" s="210"/>
      <c r="Q241" s="210"/>
      <c r="R241" s="210"/>
      <c r="S241" s="210"/>
      <c r="T241" s="210"/>
      <c r="U241" s="210"/>
      <c r="V241" s="210"/>
      <c r="W241" s="210"/>
    </row>
    <row r="242" spans="1:23" s="209" customFormat="1" ht="15" customHeight="1">
      <c r="A242" s="367"/>
      <c r="B242" s="366"/>
      <c r="C242" s="210"/>
      <c r="D242" s="210"/>
      <c r="E242" s="210"/>
      <c r="F242" s="368"/>
      <c r="G242" s="369"/>
      <c r="H242" s="370"/>
      <c r="I242" s="25"/>
      <c r="K242" s="210"/>
      <c r="L242" s="210"/>
      <c r="M242" s="210"/>
      <c r="N242" s="210"/>
      <c r="O242" s="210"/>
      <c r="P242" s="210"/>
      <c r="Q242" s="210"/>
      <c r="R242" s="210"/>
      <c r="S242" s="210"/>
      <c r="T242" s="210"/>
      <c r="U242" s="210"/>
      <c r="V242" s="210"/>
      <c r="W242" s="210"/>
    </row>
    <row r="243" spans="1:23" s="209" customFormat="1" ht="15" customHeight="1">
      <c r="A243" s="367"/>
      <c r="B243" s="366"/>
      <c r="C243" s="210"/>
      <c r="D243" s="210"/>
      <c r="E243" s="210"/>
      <c r="F243" s="368"/>
      <c r="G243" s="369"/>
      <c r="H243" s="370"/>
      <c r="I243" s="25"/>
      <c r="K243" s="210"/>
      <c r="L243" s="210"/>
      <c r="M243" s="210"/>
      <c r="N243" s="210"/>
      <c r="O243" s="210"/>
      <c r="P243" s="210"/>
      <c r="Q243" s="210"/>
      <c r="R243" s="210"/>
      <c r="S243" s="210"/>
      <c r="T243" s="210"/>
      <c r="U243" s="210"/>
      <c r="V243" s="210"/>
      <c r="W243" s="210"/>
    </row>
    <row r="244" spans="1:23" s="209" customFormat="1" ht="15" customHeight="1">
      <c r="A244" s="367"/>
      <c r="B244" s="366"/>
      <c r="C244" s="210"/>
      <c r="D244" s="210"/>
      <c r="E244" s="210"/>
      <c r="F244" s="368"/>
      <c r="G244" s="369"/>
      <c r="H244" s="370"/>
      <c r="I244" s="25"/>
      <c r="K244" s="210"/>
      <c r="L244" s="210"/>
      <c r="M244" s="210"/>
      <c r="N244" s="210"/>
      <c r="O244" s="210"/>
      <c r="P244" s="210"/>
      <c r="Q244" s="210"/>
      <c r="R244" s="210"/>
      <c r="S244" s="210"/>
      <c r="T244" s="210"/>
      <c r="U244" s="210"/>
      <c r="V244" s="210"/>
      <c r="W244" s="210"/>
    </row>
    <row r="245" spans="1:23" s="209" customFormat="1" ht="15" customHeight="1">
      <c r="A245" s="367"/>
      <c r="B245" s="366"/>
      <c r="C245" s="210"/>
      <c r="D245" s="210"/>
      <c r="E245" s="210"/>
      <c r="F245" s="368"/>
      <c r="G245" s="369"/>
      <c r="H245" s="370"/>
      <c r="I245" s="25"/>
      <c r="K245" s="210"/>
      <c r="L245" s="210"/>
      <c r="M245" s="210"/>
      <c r="N245" s="210"/>
      <c r="O245" s="210"/>
      <c r="P245" s="210"/>
      <c r="Q245" s="210"/>
      <c r="R245" s="210"/>
      <c r="S245" s="210"/>
      <c r="T245" s="210"/>
      <c r="U245" s="210"/>
      <c r="V245" s="210"/>
      <c r="W245" s="210"/>
    </row>
    <row r="246" spans="1:23" s="209" customFormat="1" ht="15" customHeight="1">
      <c r="A246" s="367"/>
      <c r="B246" s="366"/>
      <c r="C246" s="210"/>
      <c r="D246" s="210"/>
      <c r="E246" s="210"/>
      <c r="F246" s="368"/>
      <c r="G246" s="369"/>
      <c r="H246" s="370"/>
      <c r="I246" s="25"/>
      <c r="K246" s="210"/>
      <c r="L246" s="210"/>
      <c r="M246" s="210"/>
      <c r="N246" s="210"/>
      <c r="O246" s="210"/>
      <c r="P246" s="210"/>
      <c r="Q246" s="210"/>
      <c r="R246" s="210"/>
      <c r="S246" s="210"/>
      <c r="T246" s="210"/>
      <c r="U246" s="210"/>
      <c r="V246" s="210"/>
      <c r="W246" s="210"/>
    </row>
    <row r="247" spans="1:23" s="209" customFormat="1" ht="15" customHeight="1">
      <c r="A247" s="367"/>
      <c r="B247" s="366"/>
      <c r="C247" s="210"/>
      <c r="D247" s="210"/>
      <c r="E247" s="210"/>
      <c r="F247" s="368"/>
      <c r="G247" s="369"/>
      <c r="H247" s="370"/>
      <c r="I247" s="25"/>
      <c r="K247" s="210"/>
      <c r="L247" s="210"/>
      <c r="M247" s="210"/>
      <c r="N247" s="210"/>
      <c r="O247" s="210"/>
      <c r="P247" s="210"/>
      <c r="Q247" s="210"/>
      <c r="R247" s="210"/>
      <c r="S247" s="210"/>
      <c r="T247" s="210"/>
      <c r="U247" s="210"/>
      <c r="V247" s="210"/>
      <c r="W247" s="210"/>
    </row>
    <row r="248" spans="1:23" s="209" customFormat="1" ht="15" customHeight="1">
      <c r="A248" s="367"/>
      <c r="B248" s="366"/>
      <c r="C248" s="210"/>
      <c r="D248" s="210"/>
      <c r="E248" s="210"/>
      <c r="F248" s="368"/>
      <c r="G248" s="369"/>
      <c r="H248" s="370"/>
      <c r="I248" s="25"/>
      <c r="K248" s="210"/>
      <c r="L248" s="210"/>
      <c r="M248" s="210"/>
      <c r="N248" s="210"/>
      <c r="O248" s="210"/>
      <c r="P248" s="210"/>
      <c r="Q248" s="210"/>
      <c r="R248" s="210"/>
      <c r="S248" s="210"/>
      <c r="T248" s="210"/>
      <c r="U248" s="210"/>
      <c r="V248" s="210"/>
      <c r="W248" s="210"/>
    </row>
    <row r="249" spans="1:23" s="209" customFormat="1" ht="15" customHeight="1">
      <c r="A249" s="367"/>
      <c r="B249" s="366"/>
      <c r="C249" s="210"/>
      <c r="D249" s="210"/>
      <c r="E249" s="210"/>
      <c r="F249" s="368"/>
      <c r="G249" s="369"/>
      <c r="H249" s="370"/>
      <c r="I249" s="25"/>
      <c r="K249" s="210"/>
      <c r="L249" s="210"/>
      <c r="M249" s="210"/>
      <c r="N249" s="210"/>
      <c r="O249" s="210"/>
      <c r="P249" s="210"/>
      <c r="Q249" s="210"/>
      <c r="R249" s="210"/>
      <c r="S249" s="210"/>
      <c r="T249" s="210"/>
      <c r="U249" s="210"/>
      <c r="V249" s="210"/>
      <c r="W249" s="210"/>
    </row>
    <row r="250" spans="1:23" s="209" customFormat="1" ht="15" customHeight="1">
      <c r="A250" s="367"/>
      <c r="B250" s="366"/>
      <c r="C250" s="210"/>
      <c r="D250" s="210"/>
      <c r="E250" s="210"/>
      <c r="F250" s="368"/>
      <c r="G250" s="369"/>
      <c r="H250" s="370"/>
      <c r="I250" s="25"/>
      <c r="K250" s="210"/>
      <c r="L250" s="210"/>
      <c r="M250" s="210"/>
      <c r="N250" s="210"/>
      <c r="O250" s="210"/>
      <c r="P250" s="210"/>
      <c r="Q250" s="210"/>
      <c r="R250" s="210"/>
      <c r="S250" s="210"/>
      <c r="T250" s="210"/>
      <c r="U250" s="210"/>
      <c r="V250" s="210"/>
      <c r="W250" s="210"/>
    </row>
    <row r="251" spans="1:23" s="209" customFormat="1" ht="15" customHeight="1">
      <c r="A251" s="367"/>
      <c r="B251" s="366"/>
      <c r="C251" s="210"/>
      <c r="D251" s="210"/>
      <c r="E251" s="210"/>
      <c r="F251" s="368"/>
      <c r="G251" s="369"/>
      <c r="H251" s="370"/>
      <c r="I251" s="25"/>
      <c r="K251" s="210"/>
      <c r="L251" s="210"/>
      <c r="M251" s="210"/>
      <c r="N251" s="210"/>
      <c r="O251" s="210"/>
      <c r="P251" s="210"/>
      <c r="Q251" s="210"/>
      <c r="R251" s="210"/>
      <c r="S251" s="210"/>
      <c r="T251" s="210"/>
      <c r="U251" s="210"/>
      <c r="V251" s="210"/>
      <c r="W251" s="210"/>
    </row>
    <row r="252" spans="1:23" s="209" customFormat="1" ht="15" customHeight="1">
      <c r="A252" s="367"/>
      <c r="B252" s="366"/>
      <c r="C252" s="210"/>
      <c r="D252" s="210"/>
      <c r="E252" s="210"/>
      <c r="F252" s="368"/>
      <c r="G252" s="369"/>
      <c r="H252" s="370"/>
      <c r="I252" s="25"/>
      <c r="K252" s="210"/>
      <c r="L252" s="210"/>
      <c r="M252" s="210"/>
      <c r="N252" s="210"/>
      <c r="O252" s="210"/>
      <c r="P252" s="210"/>
      <c r="Q252" s="210"/>
      <c r="R252" s="210"/>
      <c r="S252" s="210"/>
      <c r="T252" s="210"/>
      <c r="U252" s="210"/>
      <c r="V252" s="210"/>
      <c r="W252" s="210"/>
    </row>
    <row r="253" spans="1:23" s="209" customFormat="1" ht="15" customHeight="1">
      <c r="A253" s="367"/>
      <c r="B253" s="366"/>
      <c r="C253" s="210"/>
      <c r="D253" s="210"/>
      <c r="E253" s="210"/>
      <c r="F253" s="368"/>
      <c r="G253" s="369"/>
      <c r="H253" s="370"/>
      <c r="I253" s="25"/>
      <c r="K253" s="210"/>
      <c r="L253" s="210"/>
      <c r="M253" s="210"/>
      <c r="N253" s="210"/>
      <c r="O253" s="210"/>
      <c r="P253" s="210"/>
      <c r="Q253" s="210"/>
      <c r="R253" s="210"/>
      <c r="S253" s="210"/>
      <c r="T253" s="210"/>
      <c r="U253" s="210"/>
      <c r="V253" s="210"/>
      <c r="W253" s="210"/>
    </row>
    <row r="254" spans="1:23" s="209" customFormat="1" ht="15" customHeight="1">
      <c r="A254" s="367"/>
      <c r="B254" s="366"/>
      <c r="C254" s="210"/>
      <c r="D254" s="210"/>
      <c r="E254" s="210"/>
      <c r="F254" s="368"/>
      <c r="G254" s="369"/>
      <c r="H254" s="370"/>
      <c r="I254" s="25"/>
      <c r="K254" s="210"/>
      <c r="L254" s="210"/>
      <c r="M254" s="210"/>
      <c r="N254" s="210"/>
      <c r="O254" s="210"/>
      <c r="P254" s="210"/>
      <c r="Q254" s="210"/>
      <c r="R254" s="210"/>
      <c r="S254" s="210"/>
      <c r="T254" s="210"/>
      <c r="U254" s="210"/>
      <c r="V254" s="210"/>
      <c r="W254" s="210"/>
    </row>
    <row r="255" spans="1:23" s="209" customFormat="1" ht="15" customHeight="1">
      <c r="A255" s="367"/>
      <c r="B255" s="366"/>
      <c r="C255" s="210"/>
      <c r="D255" s="210"/>
      <c r="E255" s="210"/>
      <c r="F255" s="368"/>
      <c r="G255" s="369"/>
      <c r="H255" s="370"/>
      <c r="I255" s="25"/>
      <c r="K255" s="210"/>
      <c r="L255" s="210"/>
      <c r="M255" s="210"/>
      <c r="N255" s="210"/>
      <c r="O255" s="210"/>
      <c r="P255" s="210"/>
      <c r="Q255" s="210"/>
      <c r="R255" s="210"/>
      <c r="S255" s="210"/>
      <c r="T255" s="210"/>
      <c r="U255" s="210"/>
      <c r="V255" s="210"/>
      <c r="W255" s="210"/>
    </row>
    <row r="256" spans="1:23" s="209" customFormat="1" ht="15" customHeight="1">
      <c r="A256" s="367"/>
      <c r="B256" s="366"/>
      <c r="C256" s="210"/>
      <c r="D256" s="210"/>
      <c r="E256" s="210"/>
      <c r="F256" s="368"/>
      <c r="G256" s="369"/>
      <c r="H256" s="370"/>
      <c r="I256" s="25"/>
      <c r="K256" s="210"/>
      <c r="L256" s="210"/>
      <c r="M256" s="210"/>
      <c r="N256" s="210"/>
      <c r="O256" s="210"/>
      <c r="P256" s="210"/>
      <c r="Q256" s="210"/>
      <c r="R256" s="210"/>
      <c r="S256" s="210"/>
      <c r="T256" s="210"/>
      <c r="U256" s="210"/>
      <c r="V256" s="210"/>
      <c r="W256" s="210"/>
    </row>
    <row r="257" spans="1:23" s="209" customFormat="1" ht="15" customHeight="1">
      <c r="A257" s="367"/>
      <c r="B257" s="366"/>
      <c r="C257" s="210"/>
      <c r="D257" s="210"/>
      <c r="E257" s="210"/>
      <c r="F257" s="368"/>
      <c r="G257" s="369"/>
      <c r="H257" s="370"/>
      <c r="I257" s="25"/>
      <c r="K257" s="210"/>
      <c r="L257" s="210"/>
      <c r="M257" s="210"/>
      <c r="N257" s="210"/>
      <c r="O257" s="210"/>
      <c r="P257" s="210"/>
      <c r="Q257" s="210"/>
      <c r="R257" s="210"/>
      <c r="S257" s="210"/>
      <c r="T257" s="210"/>
      <c r="U257" s="210"/>
      <c r="V257" s="210"/>
      <c r="W257" s="210"/>
    </row>
    <row r="258" spans="1:23" s="209" customFormat="1" ht="15" customHeight="1">
      <c r="A258" s="367"/>
      <c r="B258" s="366"/>
      <c r="C258" s="210"/>
      <c r="D258" s="210"/>
      <c r="E258" s="210"/>
      <c r="F258" s="368"/>
      <c r="G258" s="369"/>
      <c r="H258" s="370"/>
      <c r="I258" s="25"/>
      <c r="K258" s="210"/>
      <c r="L258" s="210"/>
      <c r="M258" s="210"/>
      <c r="N258" s="210"/>
      <c r="O258" s="210"/>
      <c r="P258" s="210"/>
      <c r="Q258" s="210"/>
      <c r="R258" s="210"/>
      <c r="S258" s="210"/>
      <c r="T258" s="210"/>
      <c r="U258" s="210"/>
      <c r="V258" s="210"/>
      <c r="W258" s="210"/>
    </row>
    <row r="259" spans="1:23" s="209" customFormat="1" ht="15" customHeight="1">
      <c r="A259" s="367"/>
      <c r="B259" s="366"/>
      <c r="C259" s="210"/>
      <c r="D259" s="210"/>
      <c r="E259" s="210"/>
      <c r="F259" s="368"/>
      <c r="G259" s="369"/>
      <c r="H259" s="370"/>
      <c r="I259" s="25"/>
      <c r="K259" s="210"/>
      <c r="L259" s="210"/>
      <c r="M259" s="210"/>
      <c r="N259" s="210"/>
      <c r="O259" s="210"/>
      <c r="P259" s="210"/>
      <c r="Q259" s="210"/>
      <c r="R259" s="210"/>
      <c r="S259" s="210"/>
      <c r="T259" s="210"/>
      <c r="U259" s="210"/>
      <c r="V259" s="210"/>
      <c r="W259" s="210"/>
    </row>
    <row r="260" spans="1:23" s="209" customFormat="1" ht="15" customHeight="1">
      <c r="A260" s="367"/>
      <c r="B260" s="366"/>
      <c r="C260" s="210"/>
      <c r="D260" s="210"/>
      <c r="E260" s="210"/>
      <c r="F260" s="368"/>
      <c r="G260" s="369"/>
      <c r="H260" s="370"/>
      <c r="I260" s="25"/>
      <c r="K260" s="210"/>
      <c r="L260" s="210"/>
      <c r="M260" s="210"/>
      <c r="N260" s="210"/>
      <c r="O260" s="210"/>
      <c r="P260" s="210"/>
      <c r="Q260" s="210"/>
      <c r="R260" s="210"/>
      <c r="S260" s="210"/>
      <c r="T260" s="210"/>
      <c r="U260" s="210"/>
      <c r="V260" s="210"/>
      <c r="W260" s="210"/>
    </row>
    <row r="261" spans="1:23" s="209" customFormat="1" ht="15" customHeight="1">
      <c r="A261" s="367"/>
      <c r="B261" s="366"/>
      <c r="C261" s="210"/>
      <c r="D261" s="210"/>
      <c r="E261" s="210"/>
      <c r="F261" s="368"/>
      <c r="G261" s="369"/>
      <c r="H261" s="370"/>
      <c r="I261" s="25"/>
      <c r="K261" s="210"/>
      <c r="L261" s="210"/>
      <c r="M261" s="210"/>
      <c r="N261" s="210"/>
      <c r="O261" s="210"/>
      <c r="P261" s="210"/>
      <c r="Q261" s="210"/>
      <c r="R261" s="210"/>
      <c r="S261" s="210"/>
      <c r="T261" s="210"/>
      <c r="U261" s="210"/>
      <c r="V261" s="210"/>
      <c r="W261" s="210"/>
    </row>
    <row r="262" spans="1:23" s="209" customFormat="1" ht="15" customHeight="1">
      <c r="A262" s="367"/>
      <c r="B262" s="366"/>
      <c r="C262" s="210"/>
      <c r="D262" s="210"/>
      <c r="E262" s="210"/>
      <c r="F262" s="368"/>
      <c r="G262" s="369"/>
      <c r="H262" s="370"/>
      <c r="I262" s="25"/>
      <c r="K262" s="210"/>
      <c r="L262" s="210"/>
      <c r="M262" s="210"/>
      <c r="N262" s="210"/>
      <c r="O262" s="210"/>
      <c r="P262" s="210"/>
      <c r="Q262" s="210"/>
      <c r="R262" s="210"/>
      <c r="S262" s="210"/>
      <c r="T262" s="210"/>
      <c r="U262" s="210"/>
      <c r="V262" s="210"/>
      <c r="W262" s="210"/>
    </row>
    <row r="263" spans="1:23" s="209" customFormat="1" ht="15" customHeight="1">
      <c r="A263" s="367"/>
      <c r="B263" s="366"/>
      <c r="C263" s="210"/>
      <c r="D263" s="210"/>
      <c r="E263" s="210"/>
      <c r="F263" s="368"/>
      <c r="G263" s="369"/>
      <c r="H263" s="370"/>
      <c r="I263" s="25"/>
      <c r="K263" s="210"/>
      <c r="L263" s="210"/>
      <c r="M263" s="210"/>
      <c r="N263" s="210"/>
      <c r="O263" s="210"/>
      <c r="P263" s="210"/>
      <c r="Q263" s="210"/>
      <c r="R263" s="210"/>
      <c r="S263" s="210"/>
      <c r="T263" s="210"/>
      <c r="U263" s="210"/>
      <c r="V263" s="210"/>
      <c r="W263" s="210"/>
    </row>
    <row r="264" spans="1:23" s="209" customFormat="1" ht="15" customHeight="1">
      <c r="A264" s="367"/>
      <c r="B264" s="366"/>
      <c r="C264" s="210"/>
      <c r="D264" s="210"/>
      <c r="E264" s="210"/>
      <c r="F264" s="368"/>
      <c r="G264" s="369"/>
      <c r="H264" s="370"/>
      <c r="I264" s="25"/>
      <c r="K264" s="210"/>
      <c r="L264" s="210"/>
      <c r="M264" s="210"/>
      <c r="N264" s="210"/>
      <c r="O264" s="210"/>
      <c r="P264" s="210"/>
      <c r="Q264" s="210"/>
      <c r="R264" s="210"/>
      <c r="S264" s="210"/>
      <c r="T264" s="210"/>
      <c r="U264" s="210"/>
      <c r="V264" s="210"/>
      <c r="W264" s="210"/>
    </row>
    <row r="265" spans="1:23" s="209" customFormat="1" ht="15" customHeight="1">
      <c r="A265" s="367"/>
      <c r="B265" s="366"/>
      <c r="C265" s="210"/>
      <c r="D265" s="210"/>
      <c r="E265" s="210"/>
      <c r="F265" s="368"/>
      <c r="G265" s="369"/>
      <c r="H265" s="370"/>
      <c r="I265" s="25"/>
      <c r="K265" s="210"/>
      <c r="L265" s="210"/>
      <c r="M265" s="210"/>
      <c r="N265" s="210"/>
      <c r="O265" s="210"/>
      <c r="P265" s="210"/>
      <c r="Q265" s="210"/>
      <c r="R265" s="210"/>
      <c r="S265" s="210"/>
      <c r="T265" s="210"/>
      <c r="U265" s="210"/>
      <c r="V265" s="210"/>
      <c r="W265" s="210"/>
    </row>
    <row r="266" spans="1:23" s="209" customFormat="1" ht="15" customHeight="1">
      <c r="A266" s="367"/>
      <c r="B266" s="366"/>
      <c r="C266" s="210"/>
      <c r="D266" s="210"/>
      <c r="E266" s="210"/>
      <c r="F266" s="368"/>
      <c r="G266" s="369"/>
      <c r="H266" s="370"/>
      <c r="I266" s="25"/>
      <c r="K266" s="210"/>
      <c r="L266" s="210"/>
      <c r="M266" s="210"/>
      <c r="N266" s="210"/>
      <c r="O266" s="210"/>
      <c r="P266" s="210"/>
      <c r="Q266" s="210"/>
      <c r="R266" s="210"/>
      <c r="S266" s="210"/>
      <c r="T266" s="210"/>
      <c r="U266" s="210"/>
      <c r="V266" s="210"/>
      <c r="W266" s="210"/>
    </row>
    <row r="267" spans="1:23" s="209" customFormat="1" ht="15" customHeight="1">
      <c r="A267" s="367"/>
      <c r="B267" s="366"/>
      <c r="C267" s="210"/>
      <c r="D267" s="210"/>
      <c r="E267" s="210"/>
      <c r="F267" s="368"/>
      <c r="G267" s="369"/>
      <c r="H267" s="370"/>
      <c r="I267" s="25"/>
      <c r="K267" s="210"/>
      <c r="L267" s="210"/>
      <c r="M267" s="210"/>
      <c r="N267" s="210"/>
      <c r="O267" s="210"/>
      <c r="P267" s="210"/>
      <c r="Q267" s="210"/>
      <c r="R267" s="210"/>
      <c r="S267" s="210"/>
      <c r="T267" s="210"/>
      <c r="U267" s="210"/>
      <c r="V267" s="210"/>
      <c r="W267" s="210"/>
    </row>
    <row r="268" spans="1:23" s="209" customFormat="1" ht="15" customHeight="1">
      <c r="A268" s="367"/>
      <c r="B268" s="366"/>
      <c r="C268" s="210"/>
      <c r="D268" s="210"/>
      <c r="E268" s="210"/>
      <c r="F268" s="368"/>
      <c r="G268" s="369"/>
      <c r="H268" s="370"/>
      <c r="I268" s="25"/>
      <c r="K268" s="210"/>
      <c r="L268" s="210"/>
      <c r="M268" s="210"/>
      <c r="N268" s="210"/>
      <c r="O268" s="210"/>
      <c r="P268" s="210"/>
      <c r="Q268" s="210"/>
      <c r="R268" s="210"/>
      <c r="S268" s="210"/>
      <c r="T268" s="210"/>
      <c r="U268" s="210"/>
      <c r="V268" s="210"/>
      <c r="W268" s="210"/>
    </row>
    <row r="269" spans="1:23" s="209" customFormat="1" ht="15" customHeight="1">
      <c r="A269" s="367"/>
      <c r="B269" s="366"/>
      <c r="C269" s="210"/>
      <c r="D269" s="210"/>
      <c r="E269" s="210"/>
      <c r="F269" s="368"/>
      <c r="G269" s="369"/>
      <c r="H269" s="370"/>
      <c r="I269" s="25"/>
      <c r="K269" s="210"/>
      <c r="L269" s="210"/>
      <c r="M269" s="210"/>
      <c r="N269" s="210"/>
      <c r="O269" s="210"/>
      <c r="P269" s="210"/>
      <c r="Q269" s="210"/>
      <c r="R269" s="210"/>
      <c r="S269" s="210"/>
      <c r="T269" s="210"/>
      <c r="U269" s="210"/>
      <c r="V269" s="210"/>
      <c r="W269" s="210"/>
    </row>
    <row r="270" spans="1:23" s="209" customFormat="1" ht="15" customHeight="1">
      <c r="A270" s="367"/>
      <c r="B270" s="366"/>
      <c r="C270" s="210"/>
      <c r="D270" s="210"/>
      <c r="E270" s="210"/>
      <c r="F270" s="368"/>
      <c r="G270" s="369"/>
      <c r="H270" s="370"/>
      <c r="I270" s="25"/>
      <c r="K270" s="210"/>
      <c r="L270" s="210"/>
      <c r="M270" s="210"/>
      <c r="N270" s="210"/>
      <c r="O270" s="210"/>
      <c r="P270" s="210"/>
      <c r="Q270" s="210"/>
      <c r="R270" s="210"/>
      <c r="S270" s="210"/>
      <c r="T270" s="210"/>
      <c r="U270" s="210"/>
      <c r="V270" s="210"/>
      <c r="W270" s="210"/>
    </row>
    <row r="271" spans="1:23" s="209" customFormat="1" ht="15" customHeight="1">
      <c r="A271" s="367"/>
      <c r="B271" s="366"/>
      <c r="C271" s="210"/>
      <c r="D271" s="210"/>
      <c r="E271" s="210"/>
      <c r="F271" s="368"/>
      <c r="G271" s="369"/>
      <c r="H271" s="370"/>
      <c r="I271" s="25"/>
      <c r="K271" s="210"/>
      <c r="L271" s="210"/>
      <c r="M271" s="210"/>
      <c r="N271" s="210"/>
      <c r="O271" s="210"/>
      <c r="P271" s="210"/>
      <c r="Q271" s="210"/>
      <c r="R271" s="210"/>
      <c r="S271" s="210"/>
      <c r="T271" s="210"/>
      <c r="U271" s="210"/>
      <c r="V271" s="210"/>
      <c r="W271" s="210"/>
    </row>
    <row r="272" spans="1:23" s="209" customFormat="1" ht="15" customHeight="1">
      <c r="A272" s="367"/>
      <c r="B272" s="366"/>
      <c r="C272" s="210"/>
      <c r="D272" s="210"/>
      <c r="E272" s="210"/>
      <c r="F272" s="368"/>
      <c r="G272" s="369"/>
      <c r="H272" s="370"/>
      <c r="I272" s="25"/>
      <c r="K272" s="210"/>
      <c r="L272" s="210"/>
      <c r="M272" s="210"/>
      <c r="N272" s="210"/>
      <c r="O272" s="210"/>
      <c r="P272" s="210"/>
      <c r="Q272" s="210"/>
      <c r="R272" s="210"/>
      <c r="S272" s="210"/>
      <c r="T272" s="210"/>
      <c r="U272" s="210"/>
      <c r="V272" s="210"/>
      <c r="W272" s="210"/>
    </row>
    <row r="273" spans="1:23" s="209" customFormat="1" ht="15" customHeight="1">
      <c r="A273" s="367"/>
      <c r="B273" s="366"/>
      <c r="C273" s="210"/>
      <c r="D273" s="210"/>
      <c r="E273" s="210"/>
      <c r="F273" s="368"/>
      <c r="G273" s="369"/>
      <c r="H273" s="370"/>
      <c r="I273" s="25"/>
      <c r="K273" s="210"/>
      <c r="L273" s="210"/>
      <c r="M273" s="210"/>
      <c r="N273" s="210"/>
      <c r="O273" s="210"/>
      <c r="P273" s="210"/>
      <c r="Q273" s="210"/>
      <c r="R273" s="210"/>
      <c r="S273" s="210"/>
      <c r="T273" s="210"/>
      <c r="U273" s="210"/>
      <c r="V273" s="210"/>
      <c r="W273" s="210"/>
    </row>
    <row r="274" spans="1:23" s="209" customFormat="1" ht="15" customHeight="1">
      <c r="A274" s="367"/>
      <c r="B274" s="366"/>
      <c r="C274" s="210"/>
      <c r="D274" s="210"/>
      <c r="E274" s="210"/>
      <c r="F274" s="368"/>
      <c r="G274" s="369"/>
      <c r="H274" s="370"/>
      <c r="I274" s="25"/>
      <c r="K274" s="210"/>
      <c r="L274" s="210"/>
      <c r="M274" s="210"/>
      <c r="N274" s="210"/>
      <c r="O274" s="210"/>
      <c r="P274" s="210"/>
      <c r="Q274" s="210"/>
      <c r="R274" s="210"/>
      <c r="S274" s="210"/>
      <c r="T274" s="210"/>
      <c r="U274" s="210"/>
      <c r="V274" s="210"/>
      <c r="W274" s="210"/>
    </row>
    <row r="275" spans="1:23" s="209" customFormat="1" ht="15" customHeight="1">
      <c r="A275" s="367"/>
      <c r="B275" s="366"/>
      <c r="C275" s="210"/>
      <c r="D275" s="210"/>
      <c r="E275" s="210"/>
      <c r="F275" s="368"/>
      <c r="G275" s="369"/>
      <c r="H275" s="370"/>
      <c r="I275" s="25"/>
      <c r="K275" s="210"/>
      <c r="L275" s="210"/>
      <c r="M275" s="210"/>
      <c r="N275" s="210"/>
      <c r="O275" s="210"/>
      <c r="P275" s="210"/>
      <c r="Q275" s="210"/>
      <c r="R275" s="210"/>
      <c r="S275" s="210"/>
      <c r="T275" s="210"/>
      <c r="U275" s="210"/>
      <c r="V275" s="210"/>
      <c r="W275" s="210"/>
    </row>
    <row r="276" spans="1:23" s="209" customFormat="1" ht="15" customHeight="1">
      <c r="A276" s="367"/>
      <c r="B276" s="366"/>
      <c r="C276" s="210"/>
      <c r="D276" s="210"/>
      <c r="E276" s="210"/>
      <c r="F276" s="368"/>
      <c r="G276" s="369"/>
      <c r="H276" s="370"/>
      <c r="I276" s="25"/>
      <c r="K276" s="210"/>
      <c r="L276" s="210"/>
      <c r="M276" s="210"/>
      <c r="N276" s="210"/>
      <c r="O276" s="210"/>
      <c r="P276" s="210"/>
      <c r="Q276" s="210"/>
      <c r="R276" s="210"/>
      <c r="S276" s="210"/>
      <c r="T276" s="210"/>
      <c r="U276" s="210"/>
      <c r="V276" s="210"/>
      <c r="W276" s="210"/>
    </row>
    <row r="277" spans="1:23" s="209" customFormat="1" ht="15" customHeight="1">
      <c r="A277" s="367"/>
      <c r="B277" s="366"/>
      <c r="C277" s="210"/>
      <c r="D277" s="210"/>
      <c r="E277" s="210"/>
      <c r="F277" s="368"/>
      <c r="G277" s="369"/>
      <c r="H277" s="370"/>
      <c r="I277" s="25"/>
      <c r="K277" s="210"/>
      <c r="L277" s="210"/>
      <c r="M277" s="210"/>
      <c r="N277" s="210"/>
      <c r="O277" s="210"/>
      <c r="P277" s="210"/>
      <c r="Q277" s="210"/>
      <c r="R277" s="210"/>
      <c r="S277" s="210"/>
      <c r="T277" s="210"/>
      <c r="U277" s="210"/>
      <c r="V277" s="210"/>
      <c r="W277" s="210"/>
    </row>
    <row r="278" spans="1:23" s="209" customFormat="1" ht="15" customHeight="1">
      <c r="A278" s="367"/>
      <c r="B278" s="366"/>
      <c r="C278" s="210"/>
      <c r="D278" s="210"/>
      <c r="E278" s="210"/>
      <c r="F278" s="368"/>
      <c r="G278" s="369"/>
      <c r="H278" s="370"/>
      <c r="I278" s="25"/>
      <c r="K278" s="210"/>
      <c r="L278" s="210"/>
      <c r="M278" s="210"/>
      <c r="N278" s="210"/>
      <c r="O278" s="210"/>
      <c r="P278" s="210"/>
      <c r="Q278" s="210"/>
      <c r="R278" s="210"/>
      <c r="S278" s="210"/>
      <c r="T278" s="210"/>
      <c r="U278" s="210"/>
      <c r="V278" s="210"/>
      <c r="W278" s="210"/>
    </row>
    <row r="279" spans="1:23" s="209" customFormat="1" ht="15" customHeight="1">
      <c r="A279" s="367"/>
      <c r="B279" s="366"/>
      <c r="C279" s="210"/>
      <c r="D279" s="210"/>
      <c r="E279" s="210"/>
      <c r="F279" s="368"/>
      <c r="G279" s="369"/>
      <c r="H279" s="370"/>
      <c r="I279" s="25"/>
      <c r="K279" s="210"/>
      <c r="L279" s="210"/>
      <c r="M279" s="210"/>
      <c r="N279" s="210"/>
      <c r="O279" s="210"/>
      <c r="P279" s="210"/>
      <c r="Q279" s="210"/>
      <c r="R279" s="210"/>
      <c r="S279" s="210"/>
      <c r="T279" s="210"/>
      <c r="U279" s="210"/>
      <c r="V279" s="210"/>
      <c r="W279" s="210"/>
    </row>
    <row r="280" spans="1:23" s="209" customFormat="1" ht="15" customHeight="1">
      <c r="A280" s="367"/>
      <c r="B280" s="366"/>
      <c r="C280" s="210"/>
      <c r="D280" s="210"/>
      <c r="E280" s="210"/>
      <c r="F280" s="368"/>
      <c r="G280" s="369"/>
      <c r="H280" s="370"/>
      <c r="I280" s="25"/>
      <c r="K280" s="210"/>
      <c r="L280" s="210"/>
      <c r="M280" s="210"/>
      <c r="N280" s="210"/>
      <c r="O280" s="210"/>
      <c r="P280" s="210"/>
      <c r="Q280" s="210"/>
      <c r="R280" s="210"/>
      <c r="S280" s="210"/>
      <c r="T280" s="210"/>
      <c r="U280" s="210"/>
      <c r="V280" s="210"/>
      <c r="W280" s="210"/>
    </row>
    <row r="281" spans="1:23" s="209" customFormat="1" ht="15" customHeight="1">
      <c r="A281" s="367"/>
      <c r="B281" s="366"/>
      <c r="C281" s="210"/>
      <c r="D281" s="210"/>
      <c r="E281" s="210"/>
      <c r="F281" s="368"/>
      <c r="G281" s="369"/>
      <c r="H281" s="370"/>
      <c r="I281" s="25"/>
      <c r="K281" s="210"/>
      <c r="L281" s="210"/>
      <c r="M281" s="210"/>
      <c r="N281" s="210"/>
      <c r="O281" s="210"/>
      <c r="P281" s="210"/>
      <c r="Q281" s="210"/>
      <c r="R281" s="210"/>
      <c r="S281" s="210"/>
      <c r="T281" s="210"/>
      <c r="U281" s="210"/>
      <c r="V281" s="210"/>
      <c r="W281" s="210"/>
    </row>
    <row r="282" spans="1:23" s="209" customFormat="1" ht="15" customHeight="1">
      <c r="A282" s="367"/>
      <c r="B282" s="366"/>
      <c r="C282" s="210"/>
      <c r="D282" s="210"/>
      <c r="E282" s="210"/>
      <c r="F282" s="368"/>
      <c r="G282" s="369"/>
      <c r="H282" s="370"/>
      <c r="I282" s="25"/>
      <c r="K282" s="210"/>
      <c r="L282" s="210"/>
      <c r="M282" s="210"/>
      <c r="N282" s="210"/>
      <c r="O282" s="210"/>
      <c r="P282" s="210"/>
      <c r="Q282" s="210"/>
      <c r="R282" s="210"/>
      <c r="S282" s="210"/>
      <c r="T282" s="210"/>
      <c r="U282" s="210"/>
      <c r="V282" s="210"/>
      <c r="W282" s="210"/>
    </row>
    <row r="283" spans="1:23" s="209" customFormat="1" ht="15" customHeight="1">
      <c r="A283" s="367"/>
      <c r="B283" s="366"/>
      <c r="C283" s="210"/>
      <c r="D283" s="210"/>
      <c r="E283" s="210"/>
      <c r="F283" s="368"/>
      <c r="G283" s="369"/>
      <c r="H283" s="370"/>
      <c r="I283" s="25"/>
      <c r="K283" s="210"/>
      <c r="L283" s="210"/>
      <c r="M283" s="210"/>
      <c r="N283" s="210"/>
      <c r="O283" s="210"/>
      <c r="P283" s="210"/>
      <c r="Q283" s="210"/>
      <c r="R283" s="210"/>
      <c r="S283" s="210"/>
      <c r="T283" s="210"/>
      <c r="U283" s="210"/>
      <c r="V283" s="210"/>
      <c r="W283" s="210"/>
    </row>
    <row r="284" spans="1:23" s="209" customFormat="1" ht="15" customHeight="1">
      <c r="A284" s="367"/>
      <c r="B284" s="366"/>
      <c r="C284" s="210"/>
      <c r="D284" s="210"/>
      <c r="E284" s="210"/>
      <c r="F284" s="368"/>
      <c r="G284" s="369"/>
      <c r="H284" s="370"/>
      <c r="I284" s="25"/>
      <c r="K284" s="210"/>
      <c r="L284" s="210"/>
      <c r="M284" s="210"/>
      <c r="N284" s="210"/>
      <c r="O284" s="210"/>
      <c r="P284" s="210"/>
      <c r="Q284" s="210"/>
      <c r="R284" s="210"/>
      <c r="S284" s="210"/>
      <c r="T284" s="210"/>
      <c r="U284" s="210"/>
      <c r="V284" s="210"/>
      <c r="W284" s="210"/>
    </row>
    <row r="285" spans="1:23" s="209" customFormat="1" ht="15" customHeight="1">
      <c r="A285" s="367"/>
      <c r="B285" s="366"/>
      <c r="C285" s="210"/>
      <c r="D285" s="210"/>
      <c r="E285" s="210"/>
      <c r="F285" s="368"/>
      <c r="G285" s="369"/>
      <c r="H285" s="370"/>
      <c r="I285" s="25"/>
      <c r="K285" s="210"/>
      <c r="L285" s="210"/>
      <c r="M285" s="210"/>
      <c r="N285" s="210"/>
      <c r="O285" s="210"/>
      <c r="P285" s="210"/>
      <c r="Q285" s="210"/>
      <c r="R285" s="210"/>
      <c r="S285" s="210"/>
      <c r="T285" s="210"/>
      <c r="U285" s="210"/>
      <c r="V285" s="210"/>
      <c r="W285" s="210"/>
    </row>
    <row r="286" spans="1:23" s="209" customFormat="1" ht="15" customHeight="1">
      <c r="A286" s="367"/>
      <c r="B286" s="366"/>
      <c r="C286" s="210"/>
      <c r="D286" s="210"/>
      <c r="E286" s="210"/>
      <c r="F286" s="368"/>
      <c r="G286" s="369"/>
      <c r="H286" s="370"/>
      <c r="I286" s="25"/>
      <c r="K286" s="210"/>
      <c r="L286" s="210"/>
      <c r="M286" s="210"/>
      <c r="N286" s="210"/>
      <c r="O286" s="210"/>
      <c r="P286" s="210"/>
      <c r="Q286" s="210"/>
      <c r="R286" s="210"/>
      <c r="S286" s="210"/>
      <c r="T286" s="210"/>
      <c r="U286" s="210"/>
      <c r="V286" s="210"/>
      <c r="W286" s="210"/>
    </row>
    <row r="287" spans="1:23" s="209" customFormat="1" ht="15" customHeight="1">
      <c r="A287" s="367"/>
      <c r="B287" s="366"/>
      <c r="C287" s="210"/>
      <c r="D287" s="210"/>
      <c r="E287" s="210"/>
      <c r="F287" s="368"/>
      <c r="G287" s="369"/>
      <c r="H287" s="370"/>
      <c r="I287" s="25"/>
      <c r="K287" s="210"/>
      <c r="L287" s="210"/>
      <c r="M287" s="210"/>
      <c r="N287" s="210"/>
      <c r="O287" s="210"/>
      <c r="P287" s="210"/>
      <c r="Q287" s="210"/>
      <c r="R287" s="210"/>
      <c r="S287" s="210"/>
      <c r="T287" s="210"/>
      <c r="U287" s="210"/>
      <c r="V287" s="210"/>
      <c r="W287" s="210"/>
    </row>
    <row r="288" spans="1:23" s="209" customFormat="1" ht="15" customHeight="1">
      <c r="A288" s="367"/>
      <c r="B288" s="366"/>
      <c r="C288" s="210"/>
      <c r="D288" s="210"/>
      <c r="E288" s="210"/>
      <c r="F288" s="368"/>
      <c r="G288" s="369"/>
      <c r="H288" s="370"/>
      <c r="I288" s="25"/>
      <c r="K288" s="210"/>
      <c r="L288" s="210"/>
      <c r="M288" s="210"/>
      <c r="N288" s="210"/>
      <c r="O288" s="210"/>
      <c r="P288" s="210"/>
      <c r="Q288" s="210"/>
      <c r="R288" s="210"/>
      <c r="S288" s="210"/>
      <c r="T288" s="210"/>
      <c r="U288" s="210"/>
      <c r="V288" s="210"/>
      <c r="W288" s="210"/>
    </row>
    <row r="289" spans="1:23" s="209" customFormat="1" ht="15" customHeight="1">
      <c r="A289" s="367"/>
      <c r="B289" s="366"/>
      <c r="C289" s="210"/>
      <c r="D289" s="210"/>
      <c r="E289" s="210"/>
      <c r="F289" s="368"/>
      <c r="G289" s="369"/>
      <c r="H289" s="370"/>
      <c r="I289" s="25"/>
      <c r="K289" s="210"/>
      <c r="L289" s="210"/>
      <c r="M289" s="210"/>
      <c r="N289" s="210"/>
      <c r="O289" s="210"/>
      <c r="P289" s="210"/>
      <c r="Q289" s="210"/>
      <c r="R289" s="210"/>
      <c r="S289" s="210"/>
      <c r="T289" s="210"/>
      <c r="U289" s="210"/>
      <c r="V289" s="210"/>
      <c r="W289" s="210"/>
    </row>
    <row r="290" spans="1:23" s="209" customFormat="1" ht="15" customHeight="1">
      <c r="A290" s="367"/>
      <c r="B290" s="366"/>
      <c r="C290" s="210"/>
      <c r="D290" s="210"/>
      <c r="E290" s="210"/>
      <c r="F290" s="368"/>
      <c r="G290" s="369"/>
      <c r="H290" s="370"/>
      <c r="I290" s="25"/>
      <c r="K290" s="210"/>
      <c r="L290" s="210"/>
      <c r="M290" s="210"/>
      <c r="N290" s="210"/>
      <c r="O290" s="210"/>
      <c r="P290" s="210"/>
      <c r="Q290" s="210"/>
      <c r="R290" s="210"/>
      <c r="S290" s="210"/>
      <c r="T290" s="210"/>
      <c r="U290" s="210"/>
      <c r="V290" s="210"/>
      <c r="W290" s="210"/>
    </row>
    <row r="291" spans="1:23" s="209" customFormat="1" ht="15" customHeight="1">
      <c r="A291" s="367"/>
      <c r="B291" s="366"/>
      <c r="C291" s="210"/>
      <c r="D291" s="210"/>
      <c r="E291" s="210"/>
      <c r="F291" s="368"/>
      <c r="G291" s="369"/>
      <c r="H291" s="370"/>
      <c r="I291" s="25"/>
      <c r="K291" s="210"/>
      <c r="L291" s="210"/>
      <c r="M291" s="210"/>
      <c r="N291" s="210"/>
      <c r="O291" s="210"/>
      <c r="P291" s="210"/>
      <c r="Q291" s="210"/>
      <c r="R291" s="210"/>
      <c r="S291" s="210"/>
      <c r="T291" s="210"/>
      <c r="U291" s="210"/>
      <c r="V291" s="210"/>
      <c r="W291" s="210"/>
    </row>
    <row r="292" spans="1:23" s="209" customFormat="1" ht="15" customHeight="1">
      <c r="A292" s="367"/>
      <c r="B292" s="366"/>
      <c r="C292" s="210"/>
      <c r="D292" s="210"/>
      <c r="E292" s="210"/>
      <c r="F292" s="368"/>
      <c r="G292" s="369"/>
      <c r="H292" s="370"/>
      <c r="I292" s="25"/>
      <c r="K292" s="210"/>
      <c r="L292" s="210"/>
      <c r="M292" s="210"/>
      <c r="N292" s="210"/>
      <c r="O292" s="210"/>
      <c r="P292" s="210"/>
      <c r="Q292" s="210"/>
      <c r="R292" s="210"/>
      <c r="S292" s="210"/>
      <c r="T292" s="210"/>
      <c r="U292" s="210"/>
      <c r="V292" s="210"/>
      <c r="W292" s="210"/>
    </row>
    <row r="293" spans="1:23" s="209" customFormat="1" ht="15" customHeight="1">
      <c r="A293" s="367"/>
      <c r="B293" s="366"/>
      <c r="C293" s="210"/>
      <c r="D293" s="210"/>
      <c r="E293" s="210"/>
      <c r="F293" s="368"/>
      <c r="G293" s="369"/>
      <c r="H293" s="370"/>
      <c r="I293" s="25"/>
      <c r="K293" s="210"/>
      <c r="L293" s="210"/>
      <c r="M293" s="210"/>
      <c r="N293" s="210"/>
      <c r="O293" s="210"/>
      <c r="P293" s="210"/>
      <c r="Q293" s="210"/>
      <c r="R293" s="210"/>
      <c r="S293" s="210"/>
      <c r="T293" s="210"/>
      <c r="U293" s="210"/>
      <c r="V293" s="210"/>
      <c r="W293" s="210"/>
    </row>
    <row r="294" spans="1:23" s="209" customFormat="1" ht="15" customHeight="1">
      <c r="A294" s="367"/>
      <c r="B294" s="366"/>
      <c r="C294" s="210"/>
      <c r="D294" s="210"/>
      <c r="E294" s="210"/>
      <c r="F294" s="368"/>
      <c r="G294" s="369"/>
      <c r="H294" s="370"/>
      <c r="I294" s="25"/>
      <c r="K294" s="210"/>
      <c r="L294" s="210"/>
      <c r="M294" s="210"/>
      <c r="N294" s="210"/>
      <c r="O294" s="210"/>
      <c r="P294" s="210"/>
      <c r="Q294" s="210"/>
      <c r="R294" s="210"/>
      <c r="S294" s="210"/>
      <c r="T294" s="210"/>
      <c r="U294" s="210"/>
      <c r="V294" s="210"/>
      <c r="W294" s="210"/>
    </row>
    <row r="295" spans="1:23" s="209" customFormat="1" ht="15" customHeight="1">
      <c r="A295" s="367"/>
      <c r="B295" s="366"/>
      <c r="C295" s="210"/>
      <c r="D295" s="210"/>
      <c r="E295" s="210"/>
      <c r="F295" s="368"/>
      <c r="G295" s="369"/>
      <c r="H295" s="370"/>
      <c r="I295" s="25"/>
      <c r="K295" s="210"/>
      <c r="L295" s="210"/>
      <c r="M295" s="210"/>
      <c r="N295" s="210"/>
      <c r="O295" s="210"/>
      <c r="P295" s="210"/>
      <c r="Q295" s="210"/>
      <c r="R295" s="210"/>
      <c r="S295" s="210"/>
      <c r="T295" s="210"/>
      <c r="U295" s="210"/>
      <c r="V295" s="210"/>
      <c r="W295" s="210"/>
    </row>
    <row r="296" spans="1:23" s="209" customFormat="1" ht="15" customHeight="1">
      <c r="A296" s="367"/>
      <c r="B296" s="366"/>
      <c r="C296" s="210"/>
      <c r="D296" s="210"/>
      <c r="E296" s="210"/>
      <c r="F296" s="368"/>
      <c r="G296" s="369"/>
      <c r="H296" s="370"/>
      <c r="I296" s="25"/>
      <c r="K296" s="210"/>
      <c r="L296" s="210"/>
      <c r="M296" s="210"/>
      <c r="N296" s="210"/>
      <c r="O296" s="210"/>
      <c r="P296" s="210"/>
      <c r="Q296" s="210"/>
      <c r="R296" s="210"/>
      <c r="S296" s="210"/>
      <c r="T296" s="210"/>
      <c r="U296" s="210"/>
      <c r="V296" s="210"/>
      <c r="W296" s="210"/>
    </row>
    <row r="297" spans="1:23" s="209" customFormat="1" ht="15" customHeight="1">
      <c r="A297" s="367"/>
      <c r="B297" s="366"/>
      <c r="C297" s="210"/>
      <c r="D297" s="210"/>
      <c r="E297" s="210"/>
      <c r="F297" s="368"/>
      <c r="G297" s="369"/>
      <c r="H297" s="370"/>
      <c r="I297" s="25"/>
      <c r="K297" s="210"/>
      <c r="L297" s="210"/>
      <c r="M297" s="210"/>
      <c r="N297" s="210"/>
      <c r="O297" s="210"/>
      <c r="P297" s="210"/>
      <c r="Q297" s="210"/>
      <c r="R297" s="210"/>
      <c r="S297" s="210"/>
      <c r="T297" s="210"/>
      <c r="U297" s="210"/>
      <c r="V297" s="210"/>
      <c r="W297" s="210"/>
    </row>
    <row r="298" spans="1:23" s="209" customFormat="1" ht="15" customHeight="1">
      <c r="A298" s="367"/>
      <c r="B298" s="366"/>
      <c r="C298" s="210"/>
      <c r="D298" s="210"/>
      <c r="E298" s="210"/>
      <c r="F298" s="368"/>
      <c r="G298" s="369"/>
      <c r="H298" s="370"/>
      <c r="I298" s="25"/>
      <c r="K298" s="210"/>
      <c r="L298" s="210"/>
      <c r="M298" s="210"/>
      <c r="N298" s="210"/>
      <c r="O298" s="210"/>
      <c r="P298" s="210"/>
      <c r="Q298" s="210"/>
      <c r="R298" s="210"/>
      <c r="S298" s="210"/>
      <c r="T298" s="210"/>
      <c r="U298" s="210"/>
      <c r="V298" s="210"/>
      <c r="W298" s="210"/>
    </row>
    <row r="299" spans="1:23" s="209" customFormat="1" ht="15" customHeight="1">
      <c r="A299" s="367"/>
      <c r="B299" s="366"/>
      <c r="C299" s="210"/>
      <c r="D299" s="210"/>
      <c r="E299" s="210"/>
      <c r="F299" s="368"/>
      <c r="G299" s="369"/>
      <c r="H299" s="370"/>
      <c r="I299" s="25"/>
      <c r="K299" s="210"/>
      <c r="L299" s="210"/>
      <c r="M299" s="210"/>
      <c r="N299" s="210"/>
      <c r="O299" s="210"/>
      <c r="P299" s="210"/>
      <c r="Q299" s="210"/>
      <c r="R299" s="210"/>
      <c r="S299" s="210"/>
      <c r="T299" s="210"/>
      <c r="U299" s="210"/>
      <c r="V299" s="210"/>
      <c r="W299" s="210"/>
    </row>
    <row r="300" spans="1:23" s="209" customFormat="1" ht="15" customHeight="1">
      <c r="A300" s="367"/>
      <c r="B300" s="366"/>
      <c r="C300" s="210"/>
      <c r="D300" s="210"/>
      <c r="E300" s="210"/>
      <c r="F300" s="368"/>
      <c r="G300" s="369"/>
      <c r="H300" s="370"/>
      <c r="I300" s="25"/>
      <c r="K300" s="210"/>
      <c r="L300" s="210"/>
      <c r="M300" s="210"/>
      <c r="N300" s="210"/>
      <c r="O300" s="210"/>
      <c r="P300" s="210"/>
      <c r="Q300" s="210"/>
      <c r="R300" s="210"/>
      <c r="S300" s="210"/>
      <c r="T300" s="210"/>
      <c r="U300" s="210"/>
      <c r="V300" s="210"/>
      <c r="W300" s="210"/>
    </row>
    <row r="301" spans="1:23" s="209" customFormat="1" ht="15" customHeight="1">
      <c r="A301" s="367"/>
      <c r="B301" s="366"/>
      <c r="C301" s="210"/>
      <c r="D301" s="210"/>
      <c r="E301" s="210"/>
      <c r="F301" s="368"/>
      <c r="G301" s="369"/>
      <c r="H301" s="370"/>
      <c r="I301" s="25"/>
      <c r="K301" s="210"/>
      <c r="L301" s="210"/>
      <c r="M301" s="210"/>
      <c r="N301" s="210"/>
      <c r="O301" s="210"/>
      <c r="P301" s="210"/>
      <c r="Q301" s="210"/>
      <c r="R301" s="210"/>
      <c r="S301" s="210"/>
      <c r="T301" s="210"/>
      <c r="U301" s="210"/>
      <c r="V301" s="210"/>
      <c r="W301" s="210"/>
    </row>
    <row r="302" spans="1:23" s="209" customFormat="1" ht="15" customHeight="1">
      <c r="A302" s="367"/>
      <c r="B302" s="366"/>
      <c r="C302" s="210"/>
      <c r="D302" s="210"/>
      <c r="E302" s="210"/>
      <c r="F302" s="368"/>
      <c r="G302" s="369"/>
      <c r="H302" s="370"/>
      <c r="I302" s="25"/>
      <c r="K302" s="210"/>
      <c r="L302" s="210"/>
      <c r="M302" s="210"/>
      <c r="N302" s="210"/>
      <c r="O302" s="210"/>
      <c r="P302" s="210"/>
      <c r="Q302" s="210"/>
      <c r="R302" s="210"/>
      <c r="S302" s="210"/>
      <c r="T302" s="210"/>
      <c r="U302" s="210"/>
      <c r="V302" s="210"/>
      <c r="W302" s="210"/>
    </row>
    <row r="303" spans="1:23" s="209" customFormat="1" ht="15" customHeight="1">
      <c r="A303" s="367"/>
      <c r="B303" s="366"/>
      <c r="C303" s="210"/>
      <c r="D303" s="210"/>
      <c r="E303" s="210"/>
      <c r="F303" s="368"/>
      <c r="G303" s="369"/>
      <c r="H303" s="370"/>
      <c r="I303" s="25"/>
      <c r="K303" s="210"/>
      <c r="L303" s="210"/>
      <c r="M303" s="210"/>
      <c r="N303" s="210"/>
      <c r="O303" s="210"/>
      <c r="P303" s="210"/>
      <c r="Q303" s="210"/>
      <c r="R303" s="210"/>
      <c r="S303" s="210"/>
      <c r="T303" s="210"/>
      <c r="U303" s="210"/>
      <c r="V303" s="210"/>
      <c r="W303" s="210"/>
    </row>
    <row r="304" spans="1:23" s="209" customFormat="1" ht="15" customHeight="1">
      <c r="A304" s="367"/>
      <c r="B304" s="366"/>
      <c r="C304" s="210"/>
      <c r="D304" s="210"/>
      <c r="E304" s="210"/>
      <c r="F304" s="368"/>
      <c r="G304" s="369"/>
      <c r="H304" s="370"/>
      <c r="I304" s="25"/>
      <c r="K304" s="210"/>
      <c r="L304" s="210"/>
      <c r="M304" s="210"/>
      <c r="N304" s="210"/>
      <c r="O304" s="210"/>
      <c r="P304" s="210"/>
      <c r="Q304" s="210"/>
      <c r="R304" s="210"/>
      <c r="S304" s="210"/>
      <c r="T304" s="210"/>
      <c r="U304" s="210"/>
      <c r="V304" s="210"/>
      <c r="W304" s="210"/>
    </row>
    <row r="305" spans="1:23" s="209" customFormat="1" ht="15" customHeight="1">
      <c r="A305" s="367"/>
      <c r="B305" s="366"/>
      <c r="C305" s="210"/>
      <c r="D305" s="210"/>
      <c r="E305" s="210"/>
      <c r="F305" s="368"/>
      <c r="G305" s="369"/>
      <c r="H305" s="370"/>
      <c r="I305" s="25"/>
      <c r="K305" s="210"/>
      <c r="L305" s="210"/>
      <c r="M305" s="210"/>
      <c r="N305" s="210"/>
      <c r="O305" s="210"/>
      <c r="P305" s="210"/>
      <c r="Q305" s="210"/>
      <c r="R305" s="210"/>
      <c r="S305" s="210"/>
      <c r="T305" s="210"/>
      <c r="U305" s="210"/>
      <c r="V305" s="210"/>
      <c r="W305" s="210"/>
    </row>
    <row r="306" spans="1:23" s="209" customFormat="1" ht="15" customHeight="1">
      <c r="A306" s="367"/>
      <c r="B306" s="366"/>
      <c r="C306" s="210"/>
      <c r="D306" s="210"/>
      <c r="E306" s="210"/>
      <c r="F306" s="368"/>
      <c r="G306" s="369"/>
      <c r="H306" s="370"/>
      <c r="I306" s="25"/>
      <c r="K306" s="210"/>
      <c r="L306" s="210"/>
      <c r="M306" s="210"/>
      <c r="N306" s="210"/>
      <c r="O306" s="210"/>
      <c r="P306" s="210"/>
      <c r="Q306" s="210"/>
      <c r="R306" s="210"/>
      <c r="S306" s="210"/>
      <c r="T306" s="210"/>
      <c r="U306" s="210"/>
      <c r="V306" s="210"/>
      <c r="W306" s="210"/>
    </row>
    <row r="307" spans="1:23" s="209" customFormat="1" ht="15" customHeight="1">
      <c r="A307" s="367"/>
      <c r="B307" s="366"/>
      <c r="C307" s="210"/>
      <c r="D307" s="210"/>
      <c r="E307" s="210"/>
      <c r="F307" s="368"/>
      <c r="G307" s="369"/>
      <c r="H307" s="370"/>
      <c r="I307" s="25"/>
      <c r="K307" s="210"/>
      <c r="L307" s="210"/>
      <c r="M307" s="210"/>
      <c r="N307" s="210"/>
      <c r="O307" s="210"/>
      <c r="P307" s="210"/>
      <c r="Q307" s="210"/>
      <c r="R307" s="210"/>
      <c r="S307" s="210"/>
      <c r="T307" s="210"/>
      <c r="U307" s="210"/>
      <c r="V307" s="210"/>
      <c r="W307" s="210"/>
    </row>
    <row r="308" spans="1:23" s="209" customFormat="1" ht="15" customHeight="1">
      <c r="A308" s="367"/>
      <c r="B308" s="366"/>
      <c r="C308" s="210"/>
      <c r="D308" s="210"/>
      <c r="E308" s="210"/>
      <c r="F308" s="368"/>
      <c r="G308" s="369"/>
      <c r="H308" s="370"/>
      <c r="I308" s="25"/>
      <c r="K308" s="210"/>
      <c r="L308" s="210"/>
      <c r="M308" s="210"/>
      <c r="N308" s="210"/>
      <c r="O308" s="210"/>
      <c r="P308" s="210"/>
      <c r="Q308" s="210"/>
      <c r="R308" s="210"/>
      <c r="S308" s="210"/>
      <c r="T308" s="210"/>
      <c r="U308" s="210"/>
      <c r="V308" s="210"/>
      <c r="W308" s="210"/>
    </row>
    <row r="309" spans="1:23" s="209" customFormat="1" ht="15" customHeight="1">
      <c r="A309" s="367"/>
      <c r="B309" s="366"/>
      <c r="C309" s="210"/>
      <c r="D309" s="210"/>
      <c r="E309" s="210"/>
      <c r="F309" s="368"/>
      <c r="G309" s="369"/>
      <c r="H309" s="370"/>
      <c r="I309" s="25"/>
      <c r="K309" s="210"/>
      <c r="L309" s="210"/>
      <c r="M309" s="210"/>
      <c r="N309" s="210"/>
      <c r="O309" s="210"/>
      <c r="P309" s="210"/>
      <c r="Q309" s="210"/>
      <c r="R309" s="210"/>
      <c r="S309" s="210"/>
      <c r="T309" s="210"/>
      <c r="U309" s="210"/>
      <c r="V309" s="210"/>
      <c r="W309" s="210"/>
    </row>
    <row r="310" spans="1:23" s="209" customFormat="1" ht="15" customHeight="1">
      <c r="A310" s="367"/>
      <c r="B310" s="366"/>
      <c r="C310" s="210"/>
      <c r="D310" s="210"/>
      <c r="E310" s="210"/>
      <c r="F310" s="368"/>
      <c r="G310" s="369"/>
      <c r="H310" s="370"/>
      <c r="I310" s="25"/>
      <c r="K310" s="210"/>
      <c r="L310" s="210"/>
      <c r="M310" s="210"/>
      <c r="N310" s="210"/>
      <c r="O310" s="210"/>
      <c r="P310" s="210"/>
      <c r="Q310" s="210"/>
      <c r="R310" s="210"/>
      <c r="S310" s="210"/>
      <c r="T310" s="210"/>
      <c r="U310" s="210"/>
      <c r="V310" s="210"/>
      <c r="W310" s="210"/>
    </row>
    <row r="311" spans="1:23" s="209" customFormat="1" ht="15" customHeight="1">
      <c r="A311" s="367"/>
      <c r="B311" s="366"/>
      <c r="C311" s="210"/>
      <c r="D311" s="210"/>
      <c r="E311" s="210"/>
      <c r="F311" s="368"/>
      <c r="G311" s="369"/>
      <c r="H311" s="370"/>
      <c r="I311" s="25"/>
      <c r="K311" s="210"/>
      <c r="L311" s="210"/>
      <c r="M311" s="210"/>
      <c r="N311" s="210"/>
      <c r="O311" s="210"/>
      <c r="P311" s="210"/>
      <c r="Q311" s="210"/>
      <c r="R311" s="210"/>
      <c r="S311" s="210"/>
      <c r="T311" s="210"/>
      <c r="U311" s="210"/>
      <c r="V311" s="210"/>
      <c r="W311" s="210"/>
    </row>
    <row r="312" spans="1:23" s="209" customFormat="1" ht="15" customHeight="1">
      <c r="A312" s="367"/>
      <c r="B312" s="366"/>
      <c r="C312" s="210"/>
      <c r="D312" s="210"/>
      <c r="E312" s="210"/>
      <c r="F312" s="368"/>
      <c r="G312" s="369"/>
      <c r="H312" s="370"/>
      <c r="I312" s="25"/>
      <c r="K312" s="210"/>
      <c r="L312" s="210"/>
      <c r="M312" s="210"/>
      <c r="N312" s="210"/>
      <c r="O312" s="210"/>
      <c r="P312" s="210"/>
      <c r="Q312" s="210"/>
      <c r="R312" s="210"/>
      <c r="S312" s="210"/>
      <c r="T312" s="210"/>
      <c r="U312" s="210"/>
      <c r="V312" s="210"/>
      <c r="W312" s="210"/>
    </row>
    <row r="313" spans="1:23" s="209" customFormat="1" ht="15" customHeight="1">
      <c r="A313" s="367"/>
      <c r="B313" s="366"/>
      <c r="C313" s="210"/>
      <c r="D313" s="210"/>
      <c r="E313" s="210"/>
      <c r="F313" s="368"/>
      <c r="G313" s="369"/>
      <c r="H313" s="370"/>
      <c r="I313" s="25"/>
      <c r="K313" s="210"/>
      <c r="L313" s="210"/>
      <c r="M313" s="210"/>
      <c r="N313" s="210"/>
      <c r="O313" s="210"/>
      <c r="P313" s="210"/>
      <c r="Q313" s="210"/>
      <c r="R313" s="210"/>
      <c r="S313" s="210"/>
      <c r="T313" s="210"/>
      <c r="U313" s="210"/>
      <c r="V313" s="210"/>
      <c r="W313" s="210"/>
    </row>
    <row r="314" spans="1:23" s="209" customFormat="1" ht="15" customHeight="1">
      <c r="A314" s="367"/>
      <c r="B314" s="366"/>
      <c r="C314" s="210"/>
      <c r="D314" s="210"/>
      <c r="E314" s="210"/>
      <c r="F314" s="368"/>
      <c r="G314" s="369"/>
      <c r="H314" s="370"/>
      <c r="I314" s="25"/>
      <c r="K314" s="210"/>
      <c r="L314" s="210"/>
      <c r="M314" s="210"/>
      <c r="N314" s="210"/>
      <c r="O314" s="210"/>
      <c r="P314" s="210"/>
      <c r="Q314" s="210"/>
      <c r="R314" s="210"/>
      <c r="S314" s="210"/>
      <c r="T314" s="210"/>
      <c r="U314" s="210"/>
      <c r="V314" s="210"/>
      <c r="W314" s="210"/>
    </row>
    <row r="315" spans="1:23" s="209" customFormat="1" ht="15" customHeight="1">
      <c r="A315" s="367"/>
      <c r="B315" s="366"/>
      <c r="C315" s="210"/>
      <c r="D315" s="210"/>
      <c r="E315" s="210"/>
      <c r="F315" s="368"/>
      <c r="G315" s="369"/>
      <c r="H315" s="370"/>
      <c r="I315" s="25"/>
      <c r="K315" s="210"/>
      <c r="L315" s="210"/>
      <c r="M315" s="210"/>
      <c r="N315" s="210"/>
      <c r="O315" s="210"/>
      <c r="P315" s="210"/>
      <c r="Q315" s="210"/>
      <c r="R315" s="210"/>
      <c r="S315" s="210"/>
      <c r="T315" s="210"/>
      <c r="U315" s="210"/>
      <c r="V315" s="210"/>
      <c r="W315" s="210"/>
    </row>
    <row r="316" spans="1:23" s="209" customFormat="1" ht="15" customHeight="1">
      <c r="A316" s="367"/>
      <c r="B316" s="366"/>
      <c r="C316" s="210"/>
      <c r="D316" s="210"/>
      <c r="E316" s="210"/>
      <c r="F316" s="368"/>
      <c r="G316" s="369"/>
      <c r="H316" s="370"/>
      <c r="I316" s="25"/>
      <c r="K316" s="210"/>
      <c r="L316" s="210"/>
      <c r="M316" s="210"/>
      <c r="N316" s="210"/>
      <c r="O316" s="210"/>
      <c r="P316" s="210"/>
      <c r="Q316" s="210"/>
      <c r="R316" s="210"/>
      <c r="S316" s="210"/>
      <c r="T316" s="210"/>
      <c r="U316" s="210"/>
      <c r="V316" s="210"/>
      <c r="W316" s="210"/>
    </row>
    <row r="317" spans="1:23" s="209" customFormat="1" ht="15" customHeight="1">
      <c r="A317" s="367"/>
      <c r="B317" s="366"/>
      <c r="C317" s="210"/>
      <c r="D317" s="210"/>
      <c r="E317" s="210"/>
      <c r="F317" s="368"/>
      <c r="G317" s="369"/>
      <c r="H317" s="370"/>
      <c r="I317" s="25"/>
      <c r="K317" s="210"/>
      <c r="L317" s="210"/>
      <c r="M317" s="210"/>
      <c r="N317" s="210"/>
      <c r="O317" s="210"/>
      <c r="P317" s="210"/>
      <c r="Q317" s="210"/>
      <c r="R317" s="210"/>
      <c r="S317" s="210"/>
      <c r="T317" s="210"/>
      <c r="U317" s="210"/>
      <c r="V317" s="210"/>
      <c r="W317" s="210"/>
    </row>
    <row r="318" spans="1:23" s="209" customFormat="1" ht="15" customHeight="1">
      <c r="A318" s="367"/>
      <c r="B318" s="366"/>
      <c r="C318" s="210"/>
      <c r="D318" s="210"/>
      <c r="E318" s="210"/>
      <c r="F318" s="368"/>
      <c r="G318" s="369"/>
      <c r="H318" s="370"/>
      <c r="I318" s="25"/>
      <c r="K318" s="210"/>
      <c r="L318" s="210"/>
      <c r="M318" s="210"/>
      <c r="N318" s="210"/>
      <c r="O318" s="210"/>
      <c r="P318" s="210"/>
      <c r="Q318" s="210"/>
      <c r="R318" s="210"/>
      <c r="S318" s="210"/>
      <c r="T318" s="210"/>
      <c r="U318" s="210"/>
      <c r="V318" s="210"/>
      <c r="W318" s="210"/>
    </row>
    <row r="319" spans="1:23" s="209" customFormat="1" ht="15" customHeight="1">
      <c r="A319" s="367"/>
      <c r="B319" s="366"/>
      <c r="C319" s="210"/>
      <c r="D319" s="210"/>
      <c r="E319" s="210"/>
      <c r="F319" s="368"/>
      <c r="G319" s="369"/>
      <c r="H319" s="370"/>
      <c r="I319" s="25"/>
      <c r="K319" s="210"/>
      <c r="L319" s="210"/>
      <c r="M319" s="210"/>
      <c r="N319" s="210"/>
      <c r="O319" s="210"/>
      <c r="P319" s="210"/>
      <c r="Q319" s="210"/>
      <c r="R319" s="210"/>
      <c r="S319" s="210"/>
      <c r="T319" s="210"/>
      <c r="U319" s="210"/>
      <c r="V319" s="210"/>
      <c r="W319" s="210"/>
    </row>
    <row r="320" spans="1:23" s="209" customFormat="1" ht="15" customHeight="1">
      <c r="A320" s="367"/>
      <c r="B320" s="366"/>
      <c r="C320" s="210"/>
      <c r="D320" s="210"/>
      <c r="E320" s="210"/>
      <c r="F320" s="368"/>
      <c r="G320" s="369"/>
      <c r="H320" s="370"/>
      <c r="I320" s="25"/>
      <c r="K320" s="210"/>
      <c r="L320" s="210"/>
      <c r="M320" s="210"/>
      <c r="N320" s="210"/>
      <c r="O320" s="210"/>
      <c r="P320" s="210"/>
      <c r="Q320" s="210"/>
      <c r="R320" s="210"/>
      <c r="S320" s="210"/>
      <c r="T320" s="210"/>
      <c r="U320" s="210"/>
      <c r="V320" s="210"/>
      <c r="W320" s="210"/>
    </row>
    <row r="321" spans="1:23" s="209" customFormat="1" ht="15" customHeight="1">
      <c r="A321" s="367"/>
      <c r="B321" s="366"/>
      <c r="C321" s="210"/>
      <c r="D321" s="210"/>
      <c r="E321" s="210"/>
      <c r="F321" s="368"/>
      <c r="G321" s="369"/>
      <c r="H321" s="370"/>
      <c r="I321" s="25"/>
      <c r="K321" s="210"/>
      <c r="L321" s="210"/>
      <c r="M321" s="210"/>
      <c r="N321" s="210"/>
      <c r="O321" s="210"/>
      <c r="P321" s="210"/>
      <c r="Q321" s="210"/>
      <c r="R321" s="210"/>
      <c r="S321" s="210"/>
      <c r="T321" s="210"/>
      <c r="U321" s="210"/>
      <c r="V321" s="210"/>
      <c r="W321" s="210"/>
    </row>
    <row r="322" spans="1:23" s="209" customFormat="1" ht="15" customHeight="1">
      <c r="A322" s="367"/>
      <c r="B322" s="366"/>
      <c r="C322" s="210"/>
      <c r="D322" s="210"/>
      <c r="E322" s="210"/>
      <c r="F322" s="368"/>
      <c r="G322" s="369"/>
      <c r="H322" s="370"/>
      <c r="I322" s="25"/>
      <c r="K322" s="210"/>
      <c r="L322" s="210"/>
      <c r="M322" s="210"/>
      <c r="N322" s="210"/>
      <c r="O322" s="210"/>
      <c r="P322" s="210"/>
      <c r="Q322" s="210"/>
      <c r="R322" s="210"/>
      <c r="S322" s="210"/>
      <c r="T322" s="210"/>
      <c r="U322" s="210"/>
      <c r="V322" s="210"/>
      <c r="W322" s="210"/>
    </row>
    <row r="323" spans="1:23" s="209" customFormat="1" ht="15" customHeight="1">
      <c r="A323" s="367"/>
      <c r="B323" s="366"/>
      <c r="C323" s="210"/>
      <c r="D323" s="210"/>
      <c r="E323" s="210"/>
      <c r="F323" s="368"/>
      <c r="G323" s="369"/>
      <c r="H323" s="370"/>
      <c r="I323" s="25"/>
      <c r="K323" s="210"/>
      <c r="L323" s="210"/>
      <c r="M323" s="210"/>
      <c r="N323" s="210"/>
      <c r="O323" s="210"/>
      <c r="P323" s="210"/>
      <c r="Q323" s="210"/>
      <c r="R323" s="210"/>
      <c r="S323" s="210"/>
      <c r="T323" s="210"/>
      <c r="U323" s="210"/>
      <c r="V323" s="210"/>
      <c r="W323" s="210"/>
    </row>
    <row r="324" spans="1:23" s="209" customFormat="1" ht="15" customHeight="1">
      <c r="A324" s="367"/>
      <c r="B324" s="366"/>
      <c r="C324" s="210"/>
      <c r="D324" s="210"/>
      <c r="E324" s="210"/>
      <c r="F324" s="368"/>
      <c r="G324" s="369"/>
      <c r="H324" s="370"/>
      <c r="I324" s="25"/>
      <c r="K324" s="210"/>
      <c r="L324" s="210"/>
      <c r="M324" s="210"/>
      <c r="N324" s="210"/>
      <c r="O324" s="210"/>
      <c r="P324" s="210"/>
      <c r="Q324" s="210"/>
      <c r="R324" s="210"/>
      <c r="S324" s="210"/>
      <c r="T324" s="210"/>
      <c r="U324" s="210"/>
      <c r="V324" s="210"/>
      <c r="W324" s="210"/>
    </row>
    <row r="325" spans="1:23" s="209" customFormat="1" ht="15" customHeight="1">
      <c r="A325" s="367"/>
      <c r="B325" s="366"/>
      <c r="C325" s="210"/>
      <c r="D325" s="210"/>
      <c r="E325" s="210"/>
      <c r="F325" s="368"/>
      <c r="G325" s="369"/>
      <c r="H325" s="370"/>
      <c r="I325" s="25"/>
      <c r="K325" s="210"/>
      <c r="L325" s="210"/>
      <c r="M325" s="210"/>
      <c r="N325" s="210"/>
      <c r="O325" s="210"/>
      <c r="P325" s="210"/>
      <c r="Q325" s="210"/>
      <c r="R325" s="210"/>
      <c r="S325" s="210"/>
      <c r="T325" s="210"/>
      <c r="U325" s="210"/>
      <c r="V325" s="210"/>
      <c r="W325" s="210"/>
    </row>
    <row r="326" spans="1:23" s="209" customFormat="1" ht="15" customHeight="1">
      <c r="A326" s="367"/>
      <c r="B326" s="366"/>
      <c r="C326" s="210"/>
      <c r="D326" s="210"/>
      <c r="E326" s="210"/>
      <c r="F326" s="368"/>
      <c r="G326" s="369"/>
      <c r="H326" s="370"/>
      <c r="I326" s="25"/>
      <c r="K326" s="210"/>
      <c r="L326" s="210"/>
      <c r="M326" s="210"/>
      <c r="N326" s="210"/>
      <c r="O326" s="210"/>
      <c r="P326" s="210"/>
      <c r="Q326" s="210"/>
      <c r="R326" s="210"/>
      <c r="S326" s="210"/>
      <c r="T326" s="210"/>
      <c r="U326" s="210"/>
      <c r="V326" s="210"/>
      <c r="W326" s="210"/>
    </row>
    <row r="327" spans="1:23" s="209" customFormat="1" ht="15" customHeight="1">
      <c r="A327" s="367"/>
      <c r="B327" s="366"/>
      <c r="C327" s="210"/>
      <c r="D327" s="210"/>
      <c r="E327" s="210"/>
      <c r="F327" s="368"/>
      <c r="G327" s="369"/>
      <c r="H327" s="370"/>
      <c r="I327" s="25"/>
      <c r="K327" s="210"/>
      <c r="L327" s="210"/>
      <c r="M327" s="210"/>
      <c r="N327" s="210"/>
      <c r="O327" s="210"/>
      <c r="P327" s="210"/>
      <c r="Q327" s="210"/>
      <c r="R327" s="210"/>
      <c r="S327" s="210"/>
      <c r="T327" s="210"/>
      <c r="U327" s="210"/>
      <c r="V327" s="210"/>
      <c r="W327" s="210"/>
    </row>
    <row r="328" spans="1:23" s="209" customFormat="1" ht="15" customHeight="1">
      <c r="A328" s="367"/>
      <c r="B328" s="366"/>
      <c r="C328" s="210"/>
      <c r="D328" s="210"/>
      <c r="E328" s="210"/>
      <c r="F328" s="368"/>
      <c r="G328" s="369"/>
      <c r="H328" s="370"/>
      <c r="I328" s="25"/>
      <c r="K328" s="210"/>
      <c r="L328" s="210"/>
      <c r="M328" s="210"/>
      <c r="N328" s="210"/>
      <c r="O328" s="210"/>
      <c r="P328" s="210"/>
      <c r="Q328" s="210"/>
      <c r="R328" s="210"/>
      <c r="S328" s="210"/>
      <c r="T328" s="210"/>
      <c r="U328" s="210"/>
      <c r="V328" s="210"/>
      <c r="W328" s="210"/>
    </row>
    <row r="329" spans="1:23" s="209" customFormat="1" ht="15" customHeight="1">
      <c r="A329" s="367"/>
      <c r="B329" s="366"/>
      <c r="C329" s="210"/>
      <c r="D329" s="210"/>
      <c r="E329" s="210"/>
      <c r="F329" s="368"/>
      <c r="G329" s="369"/>
      <c r="H329" s="370"/>
      <c r="I329" s="25"/>
      <c r="K329" s="210"/>
      <c r="L329" s="210"/>
      <c r="M329" s="210"/>
      <c r="N329" s="210"/>
      <c r="O329" s="210"/>
      <c r="P329" s="210"/>
      <c r="Q329" s="210"/>
      <c r="R329" s="210"/>
      <c r="S329" s="210"/>
      <c r="T329" s="210"/>
      <c r="U329" s="210"/>
      <c r="V329" s="210"/>
      <c r="W329" s="210"/>
    </row>
    <row r="330" spans="1:23" s="209" customFormat="1" ht="15" customHeight="1">
      <c r="A330" s="367"/>
      <c r="B330" s="366"/>
      <c r="C330" s="210"/>
      <c r="D330" s="210"/>
      <c r="E330" s="210"/>
      <c r="F330" s="368"/>
      <c r="G330" s="369"/>
      <c r="H330" s="370"/>
      <c r="I330" s="25"/>
      <c r="K330" s="210"/>
      <c r="L330" s="210"/>
      <c r="M330" s="210"/>
      <c r="N330" s="210"/>
      <c r="O330" s="210"/>
      <c r="P330" s="210"/>
      <c r="Q330" s="210"/>
      <c r="R330" s="210"/>
      <c r="S330" s="210"/>
      <c r="T330" s="210"/>
      <c r="U330" s="210"/>
      <c r="V330" s="210"/>
      <c r="W330" s="210"/>
    </row>
    <row r="331" spans="1:23" s="209" customFormat="1" ht="15" customHeight="1">
      <c r="A331" s="367"/>
      <c r="B331" s="366"/>
      <c r="C331" s="210"/>
      <c r="D331" s="210"/>
      <c r="E331" s="210"/>
      <c r="F331" s="368"/>
      <c r="G331" s="369"/>
      <c r="H331" s="370"/>
      <c r="I331" s="25"/>
      <c r="K331" s="210"/>
      <c r="L331" s="210"/>
      <c r="M331" s="210"/>
      <c r="N331" s="210"/>
      <c r="O331" s="210"/>
      <c r="P331" s="210"/>
      <c r="Q331" s="210"/>
      <c r="R331" s="210"/>
      <c r="S331" s="210"/>
      <c r="T331" s="210"/>
      <c r="U331" s="210"/>
      <c r="V331" s="210"/>
      <c r="W331" s="210"/>
    </row>
    <row r="332" spans="1:23" s="209" customFormat="1" ht="15" customHeight="1">
      <c r="A332" s="367"/>
      <c r="B332" s="366"/>
      <c r="C332" s="210"/>
      <c r="D332" s="210"/>
      <c r="E332" s="210"/>
      <c r="F332" s="368"/>
      <c r="G332" s="369"/>
      <c r="H332" s="370"/>
      <c r="I332" s="25"/>
      <c r="K332" s="210"/>
      <c r="L332" s="210"/>
      <c r="M332" s="210"/>
      <c r="N332" s="210"/>
      <c r="O332" s="210"/>
      <c r="P332" s="210"/>
      <c r="Q332" s="210"/>
      <c r="R332" s="210"/>
      <c r="S332" s="210"/>
      <c r="T332" s="210"/>
      <c r="U332" s="210"/>
      <c r="V332" s="210"/>
      <c r="W332" s="210"/>
    </row>
    <row r="333" spans="1:23" s="209" customFormat="1" ht="15" customHeight="1">
      <c r="A333" s="367"/>
      <c r="B333" s="366"/>
      <c r="C333" s="210"/>
      <c r="D333" s="210"/>
      <c r="E333" s="210"/>
      <c r="F333" s="368"/>
      <c r="G333" s="369"/>
      <c r="H333" s="370"/>
      <c r="I333" s="25"/>
      <c r="K333" s="210"/>
      <c r="L333" s="210"/>
      <c r="M333" s="210"/>
      <c r="N333" s="210"/>
      <c r="O333" s="210"/>
      <c r="P333" s="210"/>
      <c r="Q333" s="210"/>
      <c r="R333" s="210"/>
      <c r="S333" s="210"/>
      <c r="T333" s="210"/>
      <c r="U333" s="210"/>
      <c r="V333" s="210"/>
      <c r="W333" s="210"/>
    </row>
    <row r="334" spans="1:23" s="209" customFormat="1" ht="15" customHeight="1">
      <c r="A334" s="367"/>
      <c r="B334" s="366"/>
      <c r="C334" s="210"/>
      <c r="D334" s="210"/>
      <c r="E334" s="210"/>
      <c r="F334" s="368"/>
      <c r="G334" s="369"/>
      <c r="H334" s="370"/>
      <c r="I334" s="25"/>
      <c r="K334" s="210"/>
      <c r="L334" s="210"/>
      <c r="M334" s="210"/>
      <c r="N334" s="210"/>
      <c r="O334" s="210"/>
      <c r="P334" s="210"/>
      <c r="Q334" s="210"/>
      <c r="R334" s="210"/>
      <c r="S334" s="210"/>
      <c r="T334" s="210"/>
      <c r="U334" s="210"/>
      <c r="V334" s="210"/>
      <c r="W334" s="210"/>
    </row>
    <row r="335" spans="1:23" s="209" customFormat="1" ht="15" customHeight="1">
      <c r="A335" s="367"/>
      <c r="B335" s="366"/>
      <c r="C335" s="210"/>
      <c r="D335" s="210"/>
      <c r="E335" s="210"/>
      <c r="F335" s="368"/>
      <c r="G335" s="369"/>
      <c r="H335" s="370"/>
      <c r="I335" s="25"/>
      <c r="K335" s="210"/>
      <c r="L335" s="210"/>
      <c r="M335" s="210"/>
      <c r="N335" s="210"/>
      <c r="O335" s="210"/>
      <c r="P335" s="210"/>
      <c r="Q335" s="210"/>
      <c r="R335" s="210"/>
      <c r="S335" s="210"/>
      <c r="T335" s="210"/>
      <c r="U335" s="210"/>
      <c r="V335" s="210"/>
      <c r="W335" s="210"/>
    </row>
    <row r="336" spans="1:23" s="209" customFormat="1" ht="15" customHeight="1">
      <c r="A336" s="367"/>
      <c r="B336" s="366"/>
      <c r="C336" s="210"/>
      <c r="D336" s="210"/>
      <c r="E336" s="210"/>
      <c r="F336" s="368"/>
      <c r="G336" s="369"/>
      <c r="H336" s="370"/>
      <c r="I336" s="25"/>
      <c r="K336" s="210"/>
      <c r="L336" s="210"/>
      <c r="M336" s="210"/>
      <c r="N336" s="210"/>
      <c r="O336" s="210"/>
      <c r="P336" s="210"/>
      <c r="Q336" s="210"/>
      <c r="R336" s="210"/>
      <c r="S336" s="210"/>
      <c r="T336" s="210"/>
      <c r="U336" s="210"/>
      <c r="V336" s="210"/>
      <c r="W336" s="210"/>
    </row>
    <row r="337" spans="1:23" s="209" customFormat="1" ht="15" customHeight="1">
      <c r="A337" s="367"/>
      <c r="B337" s="366"/>
      <c r="C337" s="210"/>
      <c r="D337" s="210"/>
      <c r="E337" s="210"/>
      <c r="F337" s="368"/>
      <c r="G337" s="369"/>
      <c r="H337" s="370"/>
      <c r="I337" s="25"/>
      <c r="K337" s="210"/>
      <c r="L337" s="210"/>
      <c r="M337" s="210"/>
      <c r="N337" s="210"/>
      <c r="O337" s="210"/>
      <c r="P337" s="210"/>
      <c r="Q337" s="210"/>
      <c r="R337" s="210"/>
      <c r="S337" s="210"/>
      <c r="T337" s="210"/>
      <c r="U337" s="210"/>
      <c r="V337" s="210"/>
      <c r="W337" s="210"/>
    </row>
    <row r="338" spans="1:23" s="209" customFormat="1" ht="15" customHeight="1">
      <c r="A338" s="367"/>
      <c r="B338" s="366"/>
      <c r="C338" s="210"/>
      <c r="D338" s="210"/>
      <c r="E338" s="210"/>
      <c r="F338" s="368"/>
      <c r="G338" s="369"/>
      <c r="H338" s="370"/>
      <c r="I338" s="25"/>
      <c r="K338" s="210"/>
      <c r="L338" s="210"/>
      <c r="M338" s="210"/>
      <c r="N338" s="210"/>
      <c r="O338" s="210"/>
      <c r="P338" s="210"/>
      <c r="Q338" s="210"/>
      <c r="R338" s="210"/>
      <c r="S338" s="210"/>
      <c r="T338" s="210"/>
      <c r="U338" s="210"/>
      <c r="V338" s="210"/>
      <c r="W338" s="210"/>
    </row>
    <row r="339" spans="1:23" s="209" customFormat="1" ht="15" customHeight="1">
      <c r="A339" s="367"/>
      <c r="B339" s="366"/>
      <c r="C339" s="210"/>
      <c r="D339" s="210"/>
      <c r="E339" s="210"/>
      <c r="F339" s="368"/>
      <c r="G339" s="369"/>
      <c r="H339" s="370"/>
      <c r="I339" s="25"/>
      <c r="K339" s="210"/>
      <c r="L339" s="210"/>
      <c r="M339" s="210"/>
      <c r="N339" s="210"/>
      <c r="O339" s="210"/>
      <c r="P339" s="210"/>
      <c r="Q339" s="210"/>
      <c r="R339" s="210"/>
      <c r="S339" s="210"/>
      <c r="T339" s="210"/>
      <c r="U339" s="210"/>
      <c r="V339" s="210"/>
      <c r="W339" s="210"/>
    </row>
    <row r="340" spans="1:23" s="209" customFormat="1" ht="15" customHeight="1">
      <c r="A340" s="367"/>
      <c r="B340" s="366"/>
      <c r="C340" s="210"/>
      <c r="D340" s="210"/>
      <c r="E340" s="210"/>
      <c r="F340" s="368"/>
      <c r="G340" s="369"/>
      <c r="H340" s="370"/>
      <c r="I340" s="25"/>
      <c r="K340" s="210"/>
      <c r="L340" s="210"/>
      <c r="M340" s="210"/>
      <c r="N340" s="210"/>
      <c r="O340" s="210"/>
      <c r="P340" s="210"/>
      <c r="Q340" s="210"/>
      <c r="R340" s="210"/>
      <c r="S340" s="210"/>
      <c r="T340" s="210"/>
      <c r="U340" s="210"/>
      <c r="V340" s="210"/>
      <c r="W340" s="210"/>
    </row>
    <row r="341" spans="1:23" s="209" customFormat="1" ht="15" customHeight="1">
      <c r="A341" s="367"/>
      <c r="B341" s="366"/>
      <c r="C341" s="210"/>
      <c r="D341" s="210"/>
      <c r="E341" s="210"/>
      <c r="F341" s="368"/>
      <c r="G341" s="369"/>
      <c r="H341" s="370"/>
      <c r="I341" s="25"/>
      <c r="K341" s="210"/>
      <c r="L341" s="210"/>
      <c r="M341" s="210"/>
      <c r="N341" s="210"/>
      <c r="O341" s="210"/>
      <c r="P341" s="210"/>
      <c r="Q341" s="210"/>
      <c r="R341" s="210"/>
      <c r="S341" s="210"/>
      <c r="T341" s="210"/>
      <c r="U341" s="210"/>
      <c r="V341" s="210"/>
      <c r="W341" s="210"/>
    </row>
    <row r="342" spans="1:23" s="209" customFormat="1" ht="15" customHeight="1">
      <c r="A342" s="367"/>
      <c r="B342" s="366"/>
      <c r="C342" s="210"/>
      <c r="D342" s="210"/>
      <c r="E342" s="210"/>
      <c r="F342" s="368"/>
      <c r="G342" s="369"/>
      <c r="H342" s="370"/>
      <c r="I342" s="25"/>
      <c r="K342" s="210"/>
      <c r="L342" s="210"/>
      <c r="M342" s="210"/>
      <c r="N342" s="210"/>
      <c r="O342" s="210"/>
      <c r="P342" s="210"/>
      <c r="Q342" s="210"/>
      <c r="R342" s="210"/>
      <c r="S342" s="210"/>
      <c r="T342" s="210"/>
      <c r="U342" s="210"/>
      <c r="V342" s="210"/>
      <c r="W342" s="210"/>
    </row>
    <row r="343" spans="1:23" s="209" customFormat="1" ht="15" customHeight="1">
      <c r="A343" s="367"/>
      <c r="B343" s="366"/>
      <c r="C343" s="210"/>
      <c r="D343" s="210"/>
      <c r="E343" s="210"/>
      <c r="F343" s="368"/>
      <c r="G343" s="369"/>
      <c r="H343" s="370"/>
      <c r="I343" s="25"/>
      <c r="K343" s="210"/>
      <c r="L343" s="210"/>
      <c r="M343" s="210"/>
      <c r="N343" s="210"/>
      <c r="O343" s="210"/>
      <c r="P343" s="210"/>
      <c r="Q343" s="210"/>
      <c r="R343" s="210"/>
      <c r="S343" s="210"/>
      <c r="T343" s="210"/>
      <c r="U343" s="210"/>
      <c r="V343" s="210"/>
      <c r="W343" s="210"/>
    </row>
    <row r="344" spans="1:23" s="209" customFormat="1" ht="15" customHeight="1">
      <c r="A344" s="367"/>
      <c r="B344" s="366"/>
      <c r="C344" s="210"/>
      <c r="D344" s="210"/>
      <c r="E344" s="210"/>
      <c r="F344" s="368"/>
      <c r="G344" s="369"/>
      <c r="H344" s="370"/>
      <c r="I344" s="25"/>
      <c r="K344" s="210"/>
      <c r="L344" s="210"/>
      <c r="M344" s="210"/>
      <c r="N344" s="210"/>
      <c r="O344" s="210"/>
      <c r="P344" s="210"/>
      <c r="Q344" s="210"/>
      <c r="R344" s="210"/>
      <c r="S344" s="210"/>
      <c r="T344" s="210"/>
      <c r="U344" s="210"/>
      <c r="V344" s="210"/>
      <c r="W344" s="210"/>
    </row>
    <row r="345" spans="1:23" s="209" customFormat="1" ht="15" customHeight="1">
      <c r="A345" s="367"/>
      <c r="B345" s="366"/>
      <c r="C345" s="210"/>
      <c r="D345" s="210"/>
      <c r="E345" s="210"/>
      <c r="F345" s="368"/>
      <c r="G345" s="369"/>
      <c r="H345" s="370"/>
      <c r="I345" s="25"/>
      <c r="K345" s="210"/>
      <c r="L345" s="210"/>
      <c r="M345" s="210"/>
      <c r="N345" s="210"/>
      <c r="O345" s="210"/>
      <c r="P345" s="210"/>
      <c r="Q345" s="210"/>
      <c r="R345" s="210"/>
      <c r="S345" s="210"/>
      <c r="T345" s="210"/>
      <c r="U345" s="210"/>
      <c r="V345" s="210"/>
      <c r="W345" s="210"/>
    </row>
    <row r="346" spans="1:23" s="209" customFormat="1" ht="15" customHeight="1">
      <c r="A346" s="367"/>
      <c r="B346" s="366"/>
      <c r="C346" s="210"/>
      <c r="D346" s="210"/>
      <c r="E346" s="210"/>
      <c r="F346" s="368"/>
      <c r="G346" s="369"/>
      <c r="H346" s="370"/>
      <c r="I346" s="25"/>
      <c r="K346" s="210"/>
      <c r="L346" s="210"/>
      <c r="M346" s="210"/>
      <c r="N346" s="210"/>
      <c r="O346" s="210"/>
      <c r="P346" s="210"/>
      <c r="Q346" s="210"/>
      <c r="R346" s="210"/>
      <c r="S346" s="210"/>
      <c r="T346" s="210"/>
      <c r="U346" s="210"/>
      <c r="V346" s="210"/>
      <c r="W346" s="210"/>
    </row>
    <row r="347" spans="1:23" s="209" customFormat="1" ht="15" customHeight="1">
      <c r="A347" s="367"/>
      <c r="B347" s="366"/>
      <c r="C347" s="210"/>
      <c r="D347" s="210"/>
      <c r="E347" s="210"/>
      <c r="F347" s="368"/>
      <c r="G347" s="369"/>
      <c r="H347" s="370"/>
      <c r="I347" s="25"/>
      <c r="K347" s="210"/>
      <c r="L347" s="210"/>
      <c r="M347" s="210"/>
      <c r="N347" s="210"/>
      <c r="O347" s="210"/>
      <c r="P347" s="210"/>
      <c r="Q347" s="210"/>
      <c r="R347" s="210"/>
      <c r="S347" s="210"/>
      <c r="T347" s="210"/>
      <c r="U347" s="210"/>
      <c r="V347" s="210"/>
      <c r="W347" s="210"/>
    </row>
    <row r="348" spans="1:23" s="209" customFormat="1" ht="15" customHeight="1">
      <c r="A348" s="367"/>
      <c r="B348" s="366"/>
      <c r="C348" s="210"/>
      <c r="D348" s="210"/>
      <c r="E348" s="210"/>
      <c r="F348" s="368"/>
      <c r="G348" s="369"/>
      <c r="H348" s="370"/>
      <c r="I348" s="25"/>
      <c r="K348" s="210"/>
      <c r="L348" s="210"/>
      <c r="M348" s="210"/>
      <c r="N348" s="210"/>
      <c r="O348" s="210"/>
      <c r="P348" s="210"/>
      <c r="Q348" s="210"/>
      <c r="R348" s="210"/>
      <c r="S348" s="210"/>
      <c r="T348" s="210"/>
      <c r="U348" s="210"/>
      <c r="V348" s="210"/>
      <c r="W348" s="210"/>
    </row>
    <row r="349" spans="1:23" s="209" customFormat="1" ht="15" customHeight="1">
      <c r="A349" s="367"/>
      <c r="B349" s="366"/>
      <c r="C349" s="210"/>
      <c r="D349" s="210"/>
      <c r="E349" s="210"/>
      <c r="F349" s="368"/>
      <c r="G349" s="369"/>
      <c r="H349" s="370"/>
      <c r="I349" s="25"/>
      <c r="K349" s="210"/>
      <c r="L349" s="210"/>
      <c r="M349" s="210"/>
      <c r="N349" s="210"/>
      <c r="O349" s="210"/>
      <c r="P349" s="210"/>
      <c r="Q349" s="210"/>
      <c r="R349" s="210"/>
      <c r="S349" s="210"/>
      <c r="T349" s="210"/>
      <c r="U349" s="210"/>
      <c r="V349" s="210"/>
      <c r="W349" s="210"/>
    </row>
    <row r="350" spans="1:23" s="209" customFormat="1" ht="15" customHeight="1">
      <c r="A350" s="367"/>
      <c r="B350" s="366"/>
      <c r="C350" s="210"/>
      <c r="D350" s="210"/>
      <c r="E350" s="210"/>
      <c r="F350" s="368"/>
      <c r="G350" s="369"/>
      <c r="H350" s="370"/>
      <c r="I350" s="25"/>
      <c r="K350" s="210"/>
      <c r="L350" s="210"/>
      <c r="M350" s="210"/>
      <c r="N350" s="210"/>
      <c r="O350" s="210"/>
      <c r="P350" s="210"/>
      <c r="Q350" s="210"/>
      <c r="R350" s="210"/>
      <c r="S350" s="210"/>
      <c r="T350" s="210"/>
      <c r="U350" s="210"/>
      <c r="V350" s="210"/>
      <c r="W350" s="210"/>
    </row>
    <row r="351" spans="1:23" s="209" customFormat="1" ht="15" customHeight="1">
      <c r="A351" s="367"/>
      <c r="B351" s="366"/>
      <c r="C351" s="210"/>
      <c r="D351" s="210"/>
      <c r="E351" s="210"/>
      <c r="F351" s="368"/>
      <c r="G351" s="369"/>
      <c r="H351" s="370"/>
      <c r="I351" s="25"/>
      <c r="K351" s="210"/>
      <c r="L351" s="210"/>
      <c r="M351" s="210"/>
      <c r="N351" s="210"/>
      <c r="O351" s="210"/>
      <c r="P351" s="210"/>
      <c r="Q351" s="210"/>
      <c r="R351" s="210"/>
      <c r="S351" s="210"/>
      <c r="T351" s="210"/>
      <c r="U351" s="210"/>
      <c r="V351" s="210"/>
      <c r="W351" s="210"/>
    </row>
    <row r="352" spans="1:23" s="209" customFormat="1" ht="15" customHeight="1">
      <c r="A352" s="367"/>
      <c r="B352" s="366"/>
      <c r="C352" s="210"/>
      <c r="D352" s="210"/>
      <c r="E352" s="210"/>
      <c r="F352" s="368"/>
      <c r="G352" s="369"/>
      <c r="H352" s="370"/>
      <c r="I352" s="25"/>
      <c r="K352" s="210"/>
      <c r="L352" s="210"/>
      <c r="M352" s="210"/>
      <c r="N352" s="210"/>
      <c r="O352" s="210"/>
      <c r="P352" s="210"/>
      <c r="Q352" s="210"/>
      <c r="R352" s="210"/>
      <c r="S352" s="210"/>
      <c r="T352" s="210"/>
      <c r="U352" s="210"/>
      <c r="V352" s="210"/>
      <c r="W352" s="210"/>
    </row>
    <row r="353" spans="1:23" s="209" customFormat="1" ht="15" customHeight="1">
      <c r="A353" s="367"/>
      <c r="B353" s="366"/>
      <c r="C353" s="210"/>
      <c r="D353" s="210"/>
      <c r="E353" s="210"/>
      <c r="F353" s="368"/>
      <c r="G353" s="369"/>
      <c r="H353" s="370"/>
      <c r="I353" s="25"/>
      <c r="K353" s="210"/>
      <c r="L353" s="210"/>
      <c r="M353" s="210"/>
      <c r="N353" s="210"/>
      <c r="O353" s="210"/>
      <c r="P353" s="210"/>
      <c r="Q353" s="210"/>
      <c r="R353" s="210"/>
      <c r="S353" s="210"/>
      <c r="T353" s="210"/>
      <c r="U353" s="210"/>
      <c r="V353" s="210"/>
      <c r="W353" s="210"/>
    </row>
    <row r="354" spans="1:23" s="209" customFormat="1" ht="15" customHeight="1">
      <c r="A354" s="367"/>
      <c r="B354" s="366"/>
      <c r="C354" s="210"/>
      <c r="D354" s="210"/>
      <c r="E354" s="210"/>
      <c r="F354" s="368"/>
      <c r="G354" s="369"/>
      <c r="H354" s="370"/>
      <c r="I354" s="25"/>
      <c r="K354" s="210"/>
      <c r="L354" s="210"/>
      <c r="M354" s="210"/>
      <c r="N354" s="210"/>
      <c r="O354" s="210"/>
      <c r="P354" s="210"/>
      <c r="Q354" s="210"/>
      <c r="R354" s="210"/>
      <c r="S354" s="210"/>
      <c r="T354" s="210"/>
      <c r="U354" s="210"/>
      <c r="V354" s="210"/>
      <c r="W354" s="210"/>
    </row>
    <row r="355" spans="1:23" s="209" customFormat="1" ht="15" customHeight="1">
      <c r="A355" s="367"/>
      <c r="B355" s="366"/>
      <c r="C355" s="210"/>
      <c r="D355" s="210"/>
      <c r="E355" s="210"/>
      <c r="F355" s="368"/>
      <c r="G355" s="369"/>
      <c r="H355" s="370"/>
      <c r="I355" s="25"/>
      <c r="K355" s="210"/>
      <c r="L355" s="210"/>
      <c r="M355" s="210"/>
      <c r="N355" s="210"/>
      <c r="O355" s="210"/>
      <c r="P355" s="210"/>
      <c r="Q355" s="210"/>
      <c r="R355" s="210"/>
      <c r="S355" s="210"/>
      <c r="T355" s="210"/>
      <c r="U355" s="210"/>
      <c r="V355" s="210"/>
      <c r="W355" s="210"/>
    </row>
    <row r="356" spans="1:23" s="209" customFormat="1" ht="15" customHeight="1">
      <c r="A356" s="367"/>
      <c r="B356" s="366"/>
      <c r="C356" s="210"/>
      <c r="D356" s="210"/>
      <c r="E356" s="210"/>
      <c r="F356" s="368"/>
      <c r="G356" s="369"/>
      <c r="H356" s="370"/>
      <c r="I356" s="25"/>
      <c r="K356" s="210"/>
      <c r="L356" s="210"/>
      <c r="M356" s="210"/>
      <c r="N356" s="210"/>
      <c r="O356" s="210"/>
      <c r="P356" s="210"/>
      <c r="Q356" s="210"/>
      <c r="R356" s="210"/>
      <c r="S356" s="210"/>
      <c r="T356" s="210"/>
      <c r="U356" s="210"/>
      <c r="V356" s="210"/>
      <c r="W356" s="210"/>
    </row>
    <row r="357" spans="1:23" s="209" customFormat="1" ht="15" customHeight="1">
      <c r="A357" s="367"/>
      <c r="B357" s="366"/>
      <c r="C357" s="210"/>
      <c r="D357" s="210"/>
      <c r="E357" s="210"/>
      <c r="F357" s="368"/>
      <c r="G357" s="369"/>
      <c r="H357" s="370"/>
      <c r="I357" s="25"/>
      <c r="K357" s="210"/>
      <c r="L357" s="210"/>
      <c r="M357" s="210"/>
      <c r="N357" s="210"/>
      <c r="O357" s="210"/>
      <c r="P357" s="210"/>
      <c r="Q357" s="210"/>
      <c r="R357" s="210"/>
      <c r="S357" s="210"/>
      <c r="T357" s="210"/>
      <c r="U357" s="210"/>
      <c r="V357" s="210"/>
      <c r="W357" s="210"/>
    </row>
    <row r="358" spans="1:23" s="209" customFormat="1" ht="15" customHeight="1">
      <c r="A358" s="367"/>
      <c r="B358" s="366"/>
      <c r="C358" s="210"/>
      <c r="D358" s="210"/>
      <c r="E358" s="210"/>
      <c r="F358" s="368"/>
      <c r="G358" s="369"/>
      <c r="H358" s="370"/>
      <c r="I358" s="25"/>
      <c r="K358" s="210"/>
      <c r="L358" s="210"/>
      <c r="M358" s="210"/>
      <c r="N358" s="210"/>
      <c r="O358" s="210"/>
      <c r="P358" s="210"/>
      <c r="Q358" s="210"/>
      <c r="R358" s="210"/>
      <c r="S358" s="210"/>
      <c r="T358" s="210"/>
      <c r="U358" s="210"/>
      <c r="V358" s="210"/>
      <c r="W358" s="210"/>
    </row>
    <row r="359" spans="1:23" s="209" customFormat="1" ht="15" customHeight="1">
      <c r="A359" s="367"/>
      <c r="B359" s="366"/>
      <c r="C359" s="210"/>
      <c r="D359" s="210"/>
      <c r="E359" s="210"/>
      <c r="F359" s="368"/>
      <c r="G359" s="369"/>
      <c r="H359" s="370"/>
      <c r="I359" s="25"/>
      <c r="K359" s="210"/>
      <c r="L359" s="210"/>
      <c r="M359" s="210"/>
      <c r="N359" s="210"/>
      <c r="O359" s="210"/>
      <c r="P359" s="210"/>
      <c r="Q359" s="210"/>
      <c r="R359" s="210"/>
      <c r="S359" s="210"/>
      <c r="T359" s="210"/>
      <c r="U359" s="210"/>
      <c r="V359" s="210"/>
      <c r="W359" s="210"/>
    </row>
    <row r="360" spans="1:23" s="209" customFormat="1" ht="15" customHeight="1">
      <c r="A360" s="367"/>
      <c r="B360" s="366"/>
      <c r="C360" s="210"/>
      <c r="D360" s="210"/>
      <c r="E360" s="210"/>
      <c r="F360" s="368"/>
      <c r="G360" s="369"/>
      <c r="H360" s="370"/>
      <c r="I360" s="25"/>
      <c r="K360" s="210"/>
      <c r="L360" s="210"/>
      <c r="M360" s="210"/>
      <c r="N360" s="210"/>
      <c r="O360" s="210"/>
      <c r="P360" s="210"/>
      <c r="Q360" s="210"/>
      <c r="R360" s="210"/>
      <c r="S360" s="210"/>
      <c r="T360" s="210"/>
      <c r="U360" s="210"/>
      <c r="V360" s="210"/>
      <c r="W360" s="210"/>
    </row>
    <row r="361" spans="1:23" s="209" customFormat="1" ht="15" customHeight="1">
      <c r="A361" s="367"/>
      <c r="B361" s="366"/>
      <c r="C361" s="210"/>
      <c r="D361" s="210"/>
      <c r="E361" s="210"/>
      <c r="F361" s="368"/>
      <c r="G361" s="369"/>
      <c r="H361" s="370"/>
      <c r="I361" s="25"/>
      <c r="K361" s="210"/>
      <c r="L361" s="210"/>
      <c r="M361" s="210"/>
      <c r="N361" s="210"/>
      <c r="O361" s="210"/>
      <c r="P361" s="210"/>
      <c r="Q361" s="210"/>
      <c r="R361" s="210"/>
      <c r="S361" s="210"/>
      <c r="T361" s="210"/>
      <c r="U361" s="210"/>
      <c r="V361" s="210"/>
      <c r="W361" s="210"/>
    </row>
    <row r="362" spans="1:23" s="209" customFormat="1" ht="15" customHeight="1">
      <c r="A362" s="367"/>
      <c r="B362" s="366"/>
      <c r="C362" s="210"/>
      <c r="D362" s="210"/>
      <c r="E362" s="210"/>
      <c r="F362" s="368"/>
      <c r="G362" s="369"/>
      <c r="H362" s="370"/>
      <c r="I362" s="25"/>
      <c r="K362" s="210"/>
      <c r="L362" s="210"/>
      <c r="M362" s="210"/>
      <c r="N362" s="210"/>
      <c r="O362" s="210"/>
      <c r="P362" s="210"/>
      <c r="Q362" s="210"/>
      <c r="R362" s="210"/>
      <c r="S362" s="210"/>
      <c r="T362" s="210"/>
      <c r="U362" s="210"/>
      <c r="V362" s="210"/>
      <c r="W362" s="210"/>
    </row>
    <row r="363" spans="1:23" s="209" customFormat="1" ht="15" customHeight="1">
      <c r="A363" s="367"/>
      <c r="B363" s="366"/>
      <c r="C363" s="210"/>
      <c r="D363" s="210"/>
      <c r="E363" s="210"/>
      <c r="F363" s="368"/>
      <c r="G363" s="369"/>
      <c r="H363" s="370"/>
      <c r="I363" s="25"/>
      <c r="K363" s="210"/>
      <c r="L363" s="210"/>
      <c r="M363" s="210"/>
      <c r="N363" s="210"/>
      <c r="O363" s="210"/>
      <c r="P363" s="210"/>
      <c r="Q363" s="210"/>
      <c r="R363" s="210"/>
      <c r="S363" s="210"/>
      <c r="T363" s="210"/>
      <c r="U363" s="210"/>
      <c r="V363" s="210"/>
      <c r="W363" s="210"/>
    </row>
    <row r="364" spans="1:23" s="209" customFormat="1" ht="15" customHeight="1">
      <c r="A364" s="367"/>
      <c r="B364" s="366"/>
      <c r="C364" s="210"/>
      <c r="D364" s="210"/>
      <c r="E364" s="210"/>
      <c r="F364" s="368"/>
      <c r="G364" s="369"/>
      <c r="H364" s="370"/>
      <c r="I364" s="25"/>
      <c r="K364" s="210"/>
      <c r="L364" s="210"/>
      <c r="M364" s="210"/>
      <c r="N364" s="210"/>
      <c r="O364" s="210"/>
      <c r="P364" s="210"/>
      <c r="Q364" s="210"/>
      <c r="R364" s="210"/>
      <c r="S364" s="210"/>
      <c r="T364" s="210"/>
      <c r="U364" s="210"/>
      <c r="V364" s="210"/>
      <c r="W364" s="210"/>
    </row>
    <row r="365" spans="1:23" s="209" customFormat="1" ht="15" customHeight="1">
      <c r="A365" s="367"/>
      <c r="B365" s="366"/>
      <c r="C365" s="210"/>
      <c r="D365" s="210"/>
      <c r="E365" s="210"/>
      <c r="F365" s="368"/>
      <c r="G365" s="369"/>
      <c r="H365" s="370"/>
      <c r="I365" s="25"/>
      <c r="K365" s="210"/>
      <c r="L365" s="210"/>
      <c r="M365" s="210"/>
      <c r="N365" s="210"/>
      <c r="O365" s="210"/>
      <c r="P365" s="210"/>
      <c r="Q365" s="210"/>
      <c r="R365" s="210"/>
      <c r="S365" s="210"/>
      <c r="T365" s="210"/>
      <c r="U365" s="210"/>
      <c r="V365" s="210"/>
      <c r="W365" s="210"/>
    </row>
    <row r="366" spans="1:23" s="209" customFormat="1" ht="15" customHeight="1">
      <c r="A366" s="367"/>
      <c r="B366" s="366"/>
      <c r="C366" s="210"/>
      <c r="D366" s="210"/>
      <c r="E366" s="210"/>
      <c r="F366" s="368"/>
      <c r="G366" s="369"/>
      <c r="H366" s="370"/>
      <c r="I366" s="25"/>
      <c r="K366" s="210"/>
      <c r="L366" s="210"/>
      <c r="M366" s="210"/>
      <c r="N366" s="210"/>
      <c r="O366" s="210"/>
      <c r="P366" s="210"/>
      <c r="Q366" s="210"/>
      <c r="R366" s="210"/>
      <c r="S366" s="210"/>
      <c r="T366" s="210"/>
      <c r="U366" s="210"/>
      <c r="V366" s="210"/>
      <c r="W366" s="210"/>
    </row>
    <row r="367" spans="1:23" s="209" customFormat="1" ht="15" customHeight="1">
      <c r="A367" s="367"/>
      <c r="B367" s="366"/>
      <c r="C367" s="210"/>
      <c r="D367" s="210"/>
      <c r="E367" s="210"/>
      <c r="F367" s="368"/>
      <c r="G367" s="369"/>
      <c r="H367" s="370"/>
      <c r="I367" s="25"/>
      <c r="K367" s="210"/>
      <c r="L367" s="210"/>
      <c r="M367" s="210"/>
      <c r="N367" s="210"/>
      <c r="O367" s="210"/>
      <c r="P367" s="210"/>
      <c r="Q367" s="210"/>
      <c r="R367" s="210"/>
      <c r="S367" s="210"/>
      <c r="T367" s="210"/>
      <c r="U367" s="210"/>
      <c r="V367" s="210"/>
      <c r="W367" s="210"/>
    </row>
    <row r="368" spans="1:23" s="209" customFormat="1" ht="15" customHeight="1">
      <c r="A368" s="367"/>
      <c r="B368" s="366"/>
      <c r="C368" s="210"/>
      <c r="D368" s="210"/>
      <c r="E368" s="210"/>
      <c r="F368" s="368"/>
      <c r="G368" s="369"/>
      <c r="H368" s="370"/>
      <c r="I368" s="25"/>
      <c r="K368" s="210"/>
      <c r="L368" s="210"/>
      <c r="M368" s="210"/>
      <c r="N368" s="210"/>
      <c r="O368" s="210"/>
      <c r="P368" s="210"/>
      <c r="Q368" s="210"/>
      <c r="R368" s="210"/>
      <c r="S368" s="210"/>
      <c r="T368" s="210"/>
      <c r="U368" s="210"/>
      <c r="V368" s="210"/>
      <c r="W368" s="210"/>
    </row>
    <row r="369" spans="1:23" s="209" customFormat="1" ht="15" customHeight="1">
      <c r="A369" s="367"/>
      <c r="B369" s="366"/>
      <c r="C369" s="210"/>
      <c r="D369" s="210"/>
      <c r="E369" s="210"/>
      <c r="F369" s="368"/>
      <c r="G369" s="369"/>
      <c r="H369" s="370"/>
      <c r="I369" s="25"/>
      <c r="K369" s="210"/>
      <c r="L369" s="210"/>
      <c r="M369" s="210"/>
      <c r="N369" s="210"/>
      <c r="O369" s="210"/>
      <c r="P369" s="210"/>
      <c r="Q369" s="210"/>
      <c r="R369" s="210"/>
      <c r="S369" s="210"/>
      <c r="T369" s="210"/>
      <c r="U369" s="210"/>
      <c r="V369" s="210"/>
      <c r="W369" s="210"/>
    </row>
    <row r="370" spans="1:23" s="209" customFormat="1" ht="15" customHeight="1">
      <c r="A370" s="367"/>
      <c r="B370" s="366"/>
      <c r="C370" s="210"/>
      <c r="D370" s="210"/>
      <c r="E370" s="210"/>
      <c r="F370" s="368"/>
      <c r="G370" s="369"/>
      <c r="H370" s="370"/>
      <c r="I370" s="25"/>
      <c r="K370" s="210"/>
      <c r="L370" s="210"/>
      <c r="M370" s="210"/>
      <c r="N370" s="210"/>
      <c r="O370" s="210"/>
      <c r="P370" s="210"/>
      <c r="Q370" s="210"/>
      <c r="R370" s="210"/>
      <c r="S370" s="210"/>
      <c r="T370" s="210"/>
      <c r="U370" s="210"/>
      <c r="V370" s="210"/>
      <c r="W370" s="210"/>
    </row>
    <row r="371" spans="1:23" s="209" customFormat="1" ht="15" customHeight="1">
      <c r="A371" s="367"/>
      <c r="B371" s="366"/>
      <c r="C371" s="210"/>
      <c r="D371" s="210"/>
      <c r="E371" s="210"/>
      <c r="F371" s="368"/>
      <c r="G371" s="369"/>
      <c r="H371" s="370"/>
      <c r="I371" s="25"/>
      <c r="K371" s="210"/>
      <c r="L371" s="210"/>
      <c r="M371" s="210"/>
      <c r="N371" s="210"/>
      <c r="O371" s="210"/>
      <c r="P371" s="210"/>
      <c r="Q371" s="210"/>
      <c r="R371" s="210"/>
      <c r="S371" s="210"/>
      <c r="T371" s="210"/>
      <c r="U371" s="210"/>
      <c r="V371" s="210"/>
      <c r="W371" s="210"/>
    </row>
    <row r="372" spans="1:23" s="209" customFormat="1" ht="15" customHeight="1">
      <c r="A372" s="367"/>
      <c r="B372" s="366"/>
      <c r="C372" s="210"/>
      <c r="D372" s="210"/>
      <c r="E372" s="210"/>
      <c r="F372" s="368"/>
      <c r="G372" s="369"/>
      <c r="H372" s="370"/>
      <c r="I372" s="25"/>
      <c r="K372" s="210"/>
      <c r="L372" s="210"/>
      <c r="M372" s="210"/>
      <c r="N372" s="210"/>
      <c r="O372" s="210"/>
      <c r="P372" s="210"/>
      <c r="Q372" s="210"/>
      <c r="R372" s="210"/>
      <c r="S372" s="210"/>
      <c r="T372" s="210"/>
      <c r="U372" s="210"/>
      <c r="V372" s="210"/>
      <c r="W372" s="210"/>
    </row>
    <row r="373" spans="1:23" s="209" customFormat="1" ht="15" customHeight="1">
      <c r="A373" s="367"/>
      <c r="B373" s="366"/>
      <c r="C373" s="210"/>
      <c r="D373" s="210"/>
      <c r="E373" s="210"/>
      <c r="F373" s="368"/>
      <c r="G373" s="369"/>
      <c r="H373" s="370"/>
      <c r="I373" s="25"/>
      <c r="K373" s="210"/>
      <c r="L373" s="210"/>
      <c r="M373" s="210"/>
      <c r="N373" s="210"/>
      <c r="O373" s="210"/>
      <c r="P373" s="210"/>
      <c r="Q373" s="210"/>
      <c r="R373" s="210"/>
      <c r="S373" s="210"/>
      <c r="T373" s="210"/>
      <c r="U373" s="210"/>
      <c r="V373" s="210"/>
      <c r="W373" s="210"/>
    </row>
    <row r="374" spans="1:23" s="209" customFormat="1" ht="15" customHeight="1">
      <c r="A374" s="367"/>
      <c r="B374" s="366"/>
      <c r="C374" s="210"/>
      <c r="D374" s="210"/>
      <c r="E374" s="210"/>
      <c r="F374" s="368"/>
      <c r="G374" s="369"/>
      <c r="H374" s="370"/>
      <c r="I374" s="25"/>
      <c r="K374" s="210"/>
      <c r="L374" s="210"/>
      <c r="M374" s="210"/>
      <c r="N374" s="210"/>
      <c r="O374" s="210"/>
      <c r="P374" s="210"/>
      <c r="Q374" s="210"/>
      <c r="R374" s="210"/>
      <c r="S374" s="210"/>
      <c r="T374" s="210"/>
      <c r="U374" s="210"/>
      <c r="V374" s="210"/>
      <c r="W374" s="210"/>
    </row>
    <row r="375" spans="1:23" s="209" customFormat="1" ht="15" customHeight="1">
      <c r="A375" s="367"/>
      <c r="B375" s="366"/>
      <c r="C375" s="210"/>
      <c r="D375" s="210"/>
      <c r="E375" s="210"/>
      <c r="F375" s="368"/>
      <c r="G375" s="369"/>
      <c r="H375" s="370"/>
      <c r="I375" s="25"/>
      <c r="K375" s="210"/>
      <c r="L375" s="210"/>
      <c r="M375" s="210"/>
      <c r="N375" s="210"/>
      <c r="O375" s="210"/>
      <c r="P375" s="210"/>
      <c r="Q375" s="210"/>
      <c r="R375" s="210"/>
      <c r="S375" s="210"/>
      <c r="T375" s="210"/>
      <c r="U375" s="210"/>
      <c r="V375" s="210"/>
      <c r="W375" s="210"/>
    </row>
    <row r="376" spans="1:23" s="209" customFormat="1" ht="15" customHeight="1">
      <c r="A376" s="367"/>
      <c r="B376" s="366"/>
      <c r="C376" s="210"/>
      <c r="D376" s="210"/>
      <c r="E376" s="210"/>
      <c r="F376" s="368"/>
      <c r="G376" s="369"/>
      <c r="H376" s="370"/>
      <c r="I376" s="25"/>
      <c r="K376" s="210"/>
      <c r="L376" s="210"/>
      <c r="M376" s="210"/>
      <c r="N376" s="210"/>
      <c r="O376" s="210"/>
      <c r="P376" s="210"/>
      <c r="Q376" s="210"/>
      <c r="R376" s="210"/>
      <c r="S376" s="210"/>
      <c r="T376" s="210"/>
      <c r="U376" s="210"/>
      <c r="V376" s="210"/>
      <c r="W376" s="210"/>
    </row>
    <row r="377" spans="1:23" s="209" customFormat="1" ht="15" customHeight="1">
      <c r="A377" s="367"/>
      <c r="B377" s="366"/>
      <c r="C377" s="210"/>
      <c r="D377" s="210"/>
      <c r="E377" s="210"/>
      <c r="F377" s="368"/>
      <c r="G377" s="369"/>
      <c r="H377" s="370"/>
      <c r="I377" s="25"/>
      <c r="K377" s="210"/>
      <c r="L377" s="210"/>
      <c r="M377" s="210"/>
      <c r="N377" s="210"/>
      <c r="O377" s="210"/>
      <c r="P377" s="210"/>
      <c r="Q377" s="210"/>
      <c r="R377" s="210"/>
      <c r="S377" s="210"/>
      <c r="T377" s="210"/>
      <c r="U377" s="210"/>
      <c r="V377" s="210"/>
      <c r="W377" s="210"/>
    </row>
    <row r="378" spans="1:23" s="209" customFormat="1" ht="15" customHeight="1">
      <c r="A378" s="367"/>
      <c r="B378" s="366"/>
      <c r="C378" s="210"/>
      <c r="D378" s="210"/>
      <c r="E378" s="210"/>
      <c r="F378" s="368"/>
      <c r="G378" s="369"/>
      <c r="H378" s="370"/>
      <c r="I378" s="25"/>
      <c r="K378" s="210"/>
      <c r="L378" s="210"/>
      <c r="M378" s="210"/>
      <c r="N378" s="210"/>
      <c r="O378" s="210"/>
      <c r="P378" s="210"/>
      <c r="Q378" s="210"/>
      <c r="R378" s="210"/>
      <c r="S378" s="210"/>
      <c r="T378" s="210"/>
      <c r="U378" s="210"/>
      <c r="V378" s="210"/>
      <c r="W378" s="210"/>
    </row>
    <row r="379" spans="1:23" s="209" customFormat="1" ht="15" customHeight="1">
      <c r="A379" s="367"/>
      <c r="B379" s="366"/>
      <c r="C379" s="210"/>
      <c r="D379" s="210"/>
      <c r="E379" s="210"/>
      <c r="F379" s="368"/>
      <c r="G379" s="369"/>
      <c r="H379" s="370"/>
      <c r="I379" s="25"/>
      <c r="K379" s="210"/>
      <c r="L379" s="210"/>
      <c r="M379" s="210"/>
      <c r="N379" s="210"/>
      <c r="O379" s="210"/>
      <c r="P379" s="210"/>
      <c r="Q379" s="210"/>
      <c r="R379" s="210"/>
      <c r="S379" s="210"/>
      <c r="T379" s="210"/>
      <c r="U379" s="210"/>
      <c r="V379" s="210"/>
      <c r="W379" s="210"/>
    </row>
    <row r="380" spans="1:23" s="209" customFormat="1" ht="15" customHeight="1">
      <c r="A380" s="367"/>
      <c r="B380" s="366"/>
      <c r="C380" s="210"/>
      <c r="D380" s="210"/>
      <c r="E380" s="210"/>
      <c r="F380" s="368"/>
      <c r="G380" s="369"/>
      <c r="H380" s="370"/>
      <c r="I380" s="25"/>
      <c r="K380" s="210"/>
      <c r="L380" s="210"/>
      <c r="M380" s="210"/>
      <c r="N380" s="210"/>
      <c r="O380" s="210"/>
      <c r="P380" s="210"/>
      <c r="Q380" s="210"/>
      <c r="R380" s="210"/>
      <c r="S380" s="210"/>
      <c r="T380" s="210"/>
      <c r="U380" s="210"/>
      <c r="V380" s="210"/>
      <c r="W380" s="210"/>
    </row>
    <row r="381" spans="1:23" s="209" customFormat="1" ht="15" customHeight="1">
      <c r="A381" s="367"/>
      <c r="B381" s="366"/>
      <c r="C381" s="210"/>
      <c r="D381" s="210"/>
      <c r="E381" s="210"/>
      <c r="F381" s="368"/>
      <c r="G381" s="369"/>
      <c r="H381" s="370"/>
      <c r="I381" s="25"/>
      <c r="K381" s="210"/>
      <c r="L381" s="210"/>
      <c r="M381" s="210"/>
      <c r="N381" s="210"/>
      <c r="O381" s="210"/>
      <c r="P381" s="210"/>
      <c r="Q381" s="210"/>
      <c r="R381" s="210"/>
      <c r="S381" s="210"/>
      <c r="T381" s="210"/>
      <c r="U381" s="210"/>
      <c r="V381" s="210"/>
      <c r="W381" s="210"/>
    </row>
    <row r="382" spans="1:23" s="209" customFormat="1" ht="15" customHeight="1">
      <c r="A382" s="367"/>
      <c r="B382" s="366"/>
      <c r="C382" s="210"/>
      <c r="D382" s="210"/>
      <c r="E382" s="210"/>
      <c r="F382" s="368"/>
      <c r="G382" s="369"/>
      <c r="H382" s="370"/>
      <c r="I382" s="25"/>
      <c r="K382" s="210"/>
      <c r="L382" s="210"/>
      <c r="M382" s="210"/>
      <c r="N382" s="210"/>
      <c r="O382" s="210"/>
      <c r="P382" s="210"/>
      <c r="Q382" s="210"/>
      <c r="R382" s="210"/>
      <c r="S382" s="210"/>
      <c r="T382" s="210"/>
      <c r="U382" s="210"/>
      <c r="V382" s="210"/>
      <c r="W382" s="210"/>
    </row>
    <row r="383" spans="1:23" s="209" customFormat="1" ht="15" customHeight="1">
      <c r="A383" s="367"/>
      <c r="B383" s="366"/>
      <c r="C383" s="210"/>
      <c r="D383" s="210"/>
      <c r="E383" s="210"/>
      <c r="F383" s="368"/>
      <c r="G383" s="369"/>
      <c r="H383" s="370"/>
      <c r="I383" s="25"/>
      <c r="K383" s="210"/>
      <c r="L383" s="210"/>
      <c r="M383" s="210"/>
      <c r="N383" s="210"/>
      <c r="O383" s="210"/>
      <c r="P383" s="210"/>
      <c r="Q383" s="210"/>
      <c r="R383" s="210"/>
      <c r="S383" s="210"/>
      <c r="T383" s="210"/>
      <c r="U383" s="210"/>
      <c r="V383" s="210"/>
      <c r="W383" s="210"/>
    </row>
    <row r="384" spans="1:23" s="209" customFormat="1" ht="15" customHeight="1">
      <c r="A384" s="367"/>
      <c r="B384" s="366"/>
      <c r="C384" s="210"/>
      <c r="D384" s="210"/>
      <c r="E384" s="210"/>
      <c r="F384" s="368"/>
      <c r="G384" s="369"/>
      <c r="H384" s="370"/>
      <c r="I384" s="25"/>
      <c r="K384" s="210"/>
      <c r="L384" s="210"/>
      <c r="M384" s="210"/>
      <c r="N384" s="210"/>
      <c r="O384" s="210"/>
      <c r="P384" s="210"/>
      <c r="Q384" s="210"/>
      <c r="R384" s="210"/>
      <c r="S384" s="210"/>
      <c r="T384" s="210"/>
      <c r="U384" s="210"/>
      <c r="V384" s="210"/>
      <c r="W384" s="210"/>
    </row>
    <row r="385" spans="1:23" s="209" customFormat="1" ht="15" customHeight="1">
      <c r="A385" s="367"/>
      <c r="B385" s="366"/>
      <c r="C385" s="210"/>
      <c r="D385" s="210"/>
      <c r="E385" s="210"/>
      <c r="F385" s="368"/>
      <c r="G385" s="369"/>
      <c r="H385" s="370"/>
      <c r="I385" s="25"/>
      <c r="K385" s="210"/>
      <c r="L385" s="210"/>
      <c r="M385" s="210"/>
      <c r="N385" s="210"/>
      <c r="O385" s="210"/>
      <c r="P385" s="210"/>
      <c r="Q385" s="210"/>
      <c r="R385" s="210"/>
      <c r="S385" s="210"/>
      <c r="T385" s="210"/>
      <c r="U385" s="210"/>
      <c r="V385" s="210"/>
      <c r="W385" s="210"/>
    </row>
    <row r="386" spans="1:23" s="209" customFormat="1" ht="15" customHeight="1">
      <c r="A386" s="367"/>
      <c r="B386" s="366"/>
      <c r="C386" s="210"/>
      <c r="D386" s="210"/>
      <c r="E386" s="210"/>
      <c r="F386" s="368"/>
      <c r="G386" s="369"/>
      <c r="H386" s="370"/>
      <c r="I386" s="25"/>
      <c r="K386" s="210"/>
      <c r="L386" s="210"/>
      <c r="M386" s="210"/>
      <c r="N386" s="210"/>
      <c r="O386" s="210"/>
      <c r="P386" s="210"/>
      <c r="Q386" s="210"/>
      <c r="R386" s="210"/>
      <c r="S386" s="210"/>
      <c r="T386" s="210"/>
      <c r="U386" s="210"/>
      <c r="V386" s="210"/>
      <c r="W386" s="210"/>
    </row>
    <row r="387" spans="1:23" s="209" customFormat="1" ht="15" customHeight="1">
      <c r="A387" s="367"/>
      <c r="B387" s="366"/>
      <c r="C387" s="210"/>
      <c r="D387" s="210"/>
      <c r="E387" s="210"/>
      <c r="F387" s="368"/>
      <c r="G387" s="369"/>
      <c r="H387" s="370"/>
      <c r="I387" s="25"/>
      <c r="K387" s="210"/>
      <c r="L387" s="210"/>
      <c r="M387" s="210"/>
      <c r="N387" s="210"/>
      <c r="O387" s="210"/>
      <c r="P387" s="210"/>
      <c r="Q387" s="210"/>
      <c r="R387" s="210"/>
      <c r="S387" s="210"/>
      <c r="T387" s="210"/>
      <c r="U387" s="210"/>
      <c r="V387" s="210"/>
      <c r="W387" s="210"/>
    </row>
    <row r="388" spans="1:23" s="209" customFormat="1" ht="15" customHeight="1">
      <c r="A388" s="367"/>
      <c r="B388" s="366"/>
      <c r="C388" s="210"/>
      <c r="D388" s="210"/>
      <c r="E388" s="210"/>
      <c r="F388" s="368"/>
      <c r="G388" s="369"/>
      <c r="H388" s="370"/>
      <c r="I388" s="25"/>
      <c r="K388" s="210"/>
      <c r="L388" s="210"/>
      <c r="M388" s="210"/>
      <c r="N388" s="210"/>
      <c r="O388" s="210"/>
      <c r="P388" s="210"/>
      <c r="Q388" s="210"/>
      <c r="R388" s="210"/>
      <c r="S388" s="210"/>
      <c r="T388" s="210"/>
      <c r="U388" s="210"/>
      <c r="V388" s="210"/>
      <c r="W388" s="210"/>
    </row>
    <row r="389" spans="1:23" s="209" customFormat="1" ht="15" customHeight="1">
      <c r="A389" s="367"/>
      <c r="B389" s="366"/>
      <c r="C389" s="210"/>
      <c r="D389" s="210"/>
      <c r="E389" s="210"/>
      <c r="F389" s="368"/>
      <c r="G389" s="369"/>
      <c r="H389" s="370"/>
      <c r="I389" s="25"/>
      <c r="K389" s="210"/>
      <c r="L389" s="210"/>
      <c r="M389" s="210"/>
      <c r="N389" s="210"/>
      <c r="O389" s="210"/>
      <c r="P389" s="210"/>
      <c r="Q389" s="210"/>
      <c r="R389" s="210"/>
      <c r="S389" s="210"/>
      <c r="T389" s="210"/>
      <c r="U389" s="210"/>
      <c r="V389" s="210"/>
      <c r="W389" s="210"/>
    </row>
    <row r="390" spans="1:23" s="209" customFormat="1" ht="15" customHeight="1">
      <c r="A390" s="367"/>
      <c r="B390" s="366"/>
      <c r="C390" s="210"/>
      <c r="D390" s="210"/>
      <c r="E390" s="210"/>
      <c r="F390" s="368"/>
      <c r="G390" s="369"/>
      <c r="H390" s="370"/>
      <c r="I390" s="25"/>
      <c r="K390" s="210"/>
      <c r="L390" s="210"/>
      <c r="M390" s="210"/>
      <c r="N390" s="210"/>
      <c r="O390" s="210"/>
      <c r="P390" s="210"/>
      <c r="Q390" s="210"/>
      <c r="R390" s="210"/>
      <c r="S390" s="210"/>
      <c r="T390" s="210"/>
      <c r="U390" s="210"/>
      <c r="V390" s="210"/>
      <c r="W390" s="210"/>
    </row>
    <row r="391" spans="1:23" s="209" customFormat="1" ht="15" customHeight="1">
      <c r="A391" s="367"/>
      <c r="B391" s="366"/>
      <c r="C391" s="210"/>
      <c r="D391" s="210"/>
      <c r="E391" s="210"/>
      <c r="F391" s="368"/>
      <c r="G391" s="369"/>
      <c r="H391" s="370"/>
      <c r="I391" s="25"/>
      <c r="K391" s="210"/>
      <c r="L391" s="210"/>
      <c r="M391" s="210"/>
      <c r="N391" s="210"/>
      <c r="O391" s="210"/>
      <c r="P391" s="210"/>
      <c r="Q391" s="210"/>
      <c r="R391" s="210"/>
      <c r="S391" s="210"/>
      <c r="T391" s="210"/>
      <c r="U391" s="210"/>
      <c r="V391" s="210"/>
      <c r="W391" s="210"/>
    </row>
    <row r="392" spans="1:23" s="209" customFormat="1" ht="15" customHeight="1">
      <c r="A392" s="367"/>
      <c r="B392" s="366"/>
      <c r="C392" s="210"/>
      <c r="D392" s="210"/>
      <c r="E392" s="210"/>
      <c r="F392" s="368"/>
      <c r="G392" s="369"/>
      <c r="H392" s="370"/>
      <c r="I392" s="25"/>
      <c r="K392" s="210"/>
      <c r="L392" s="210"/>
      <c r="M392" s="210"/>
      <c r="N392" s="210"/>
      <c r="O392" s="210"/>
      <c r="P392" s="210"/>
      <c r="Q392" s="210"/>
      <c r="R392" s="210"/>
      <c r="S392" s="210"/>
      <c r="T392" s="210"/>
      <c r="U392" s="210"/>
      <c r="V392" s="210"/>
      <c r="W392" s="210"/>
    </row>
    <row r="393" spans="1:23" s="209" customFormat="1" ht="15" customHeight="1">
      <c r="A393" s="367"/>
      <c r="B393" s="366"/>
      <c r="C393" s="210"/>
      <c r="D393" s="210"/>
      <c r="E393" s="210"/>
      <c r="F393" s="368"/>
      <c r="G393" s="369"/>
      <c r="H393" s="370"/>
      <c r="I393" s="25"/>
      <c r="K393" s="210"/>
      <c r="L393" s="210"/>
      <c r="M393" s="210"/>
      <c r="N393" s="210"/>
      <c r="O393" s="210"/>
      <c r="P393" s="210"/>
      <c r="Q393" s="210"/>
      <c r="R393" s="210"/>
      <c r="S393" s="210"/>
      <c r="T393" s="210"/>
      <c r="U393" s="210"/>
      <c r="V393" s="210"/>
      <c r="W393" s="210"/>
    </row>
    <row r="394" spans="1:23" s="209" customFormat="1" ht="15" customHeight="1">
      <c r="A394" s="367"/>
      <c r="B394" s="366"/>
      <c r="C394" s="210"/>
      <c r="D394" s="210"/>
      <c r="E394" s="210"/>
      <c r="F394" s="368"/>
      <c r="G394" s="369"/>
      <c r="H394" s="370"/>
      <c r="I394" s="25"/>
      <c r="K394" s="210"/>
      <c r="L394" s="210"/>
      <c r="M394" s="210"/>
      <c r="N394" s="210"/>
      <c r="O394" s="210"/>
      <c r="P394" s="210"/>
      <c r="Q394" s="210"/>
      <c r="R394" s="210"/>
      <c r="S394" s="210"/>
      <c r="T394" s="210"/>
      <c r="U394" s="210"/>
      <c r="V394" s="210"/>
      <c r="W394" s="210"/>
    </row>
    <row r="395" spans="1:23" s="209" customFormat="1" ht="15" customHeight="1">
      <c r="A395" s="367"/>
      <c r="B395" s="366"/>
      <c r="C395" s="210"/>
      <c r="D395" s="210"/>
      <c r="E395" s="210"/>
      <c r="F395" s="368"/>
      <c r="G395" s="369"/>
      <c r="H395" s="370"/>
      <c r="I395" s="25"/>
      <c r="K395" s="210"/>
      <c r="L395" s="210"/>
      <c r="M395" s="210"/>
      <c r="N395" s="210"/>
      <c r="O395" s="210"/>
      <c r="P395" s="210"/>
      <c r="Q395" s="210"/>
      <c r="R395" s="210"/>
      <c r="S395" s="210"/>
      <c r="T395" s="210"/>
      <c r="U395" s="210"/>
      <c r="V395" s="210"/>
      <c r="W395" s="210"/>
    </row>
    <row r="396" spans="1:23" s="209" customFormat="1" ht="15" customHeight="1">
      <c r="A396" s="367"/>
      <c r="B396" s="366"/>
      <c r="C396" s="210"/>
      <c r="D396" s="210"/>
      <c r="E396" s="210"/>
      <c r="F396" s="368"/>
      <c r="G396" s="369"/>
      <c r="H396" s="370"/>
      <c r="I396" s="25"/>
      <c r="K396" s="210"/>
      <c r="L396" s="210"/>
      <c r="M396" s="210"/>
      <c r="N396" s="210"/>
      <c r="O396" s="210"/>
      <c r="P396" s="210"/>
      <c r="Q396" s="210"/>
      <c r="R396" s="210"/>
      <c r="S396" s="210"/>
      <c r="T396" s="210"/>
      <c r="U396" s="210"/>
      <c r="V396" s="210"/>
      <c r="W396" s="210"/>
    </row>
    <row r="397" spans="1:23" s="209" customFormat="1" ht="15" customHeight="1">
      <c r="A397" s="367"/>
      <c r="B397" s="366"/>
      <c r="C397" s="210"/>
      <c r="D397" s="210"/>
      <c r="E397" s="210"/>
      <c r="F397" s="368"/>
      <c r="G397" s="369"/>
      <c r="H397" s="370"/>
      <c r="I397" s="25"/>
      <c r="K397" s="210"/>
      <c r="L397" s="210"/>
      <c r="M397" s="210"/>
      <c r="N397" s="210"/>
      <c r="O397" s="210"/>
      <c r="P397" s="210"/>
      <c r="Q397" s="210"/>
      <c r="R397" s="210"/>
      <c r="S397" s="210"/>
      <c r="T397" s="210"/>
      <c r="U397" s="210"/>
      <c r="V397" s="210"/>
      <c r="W397" s="210"/>
    </row>
    <row r="398" spans="1:23" s="209" customFormat="1" ht="15" customHeight="1">
      <c r="A398" s="367"/>
      <c r="B398" s="366"/>
      <c r="C398" s="210"/>
      <c r="D398" s="210"/>
      <c r="E398" s="210"/>
      <c r="F398" s="368"/>
      <c r="G398" s="369"/>
      <c r="H398" s="370"/>
      <c r="I398" s="25"/>
      <c r="K398" s="210"/>
      <c r="L398" s="210"/>
      <c r="M398" s="210"/>
      <c r="N398" s="210"/>
      <c r="O398" s="210"/>
      <c r="P398" s="210"/>
      <c r="Q398" s="210"/>
      <c r="R398" s="210"/>
      <c r="S398" s="210"/>
      <c r="T398" s="210"/>
      <c r="U398" s="210"/>
      <c r="V398" s="210"/>
      <c r="W398" s="210"/>
    </row>
    <row r="399" spans="1:23" s="209" customFormat="1" ht="15" customHeight="1">
      <c r="A399" s="367"/>
      <c r="B399" s="366"/>
      <c r="C399" s="210"/>
      <c r="D399" s="210"/>
      <c r="E399" s="210"/>
      <c r="F399" s="368"/>
      <c r="G399" s="369"/>
      <c r="H399" s="370"/>
      <c r="I399" s="25"/>
      <c r="K399" s="210"/>
      <c r="L399" s="210"/>
      <c r="M399" s="210"/>
      <c r="N399" s="210"/>
      <c r="O399" s="210"/>
      <c r="P399" s="210"/>
      <c r="Q399" s="210"/>
      <c r="R399" s="210"/>
      <c r="S399" s="210"/>
      <c r="T399" s="210"/>
      <c r="U399" s="210"/>
      <c r="V399" s="210"/>
      <c r="W399" s="210"/>
    </row>
    <row r="400" spans="1:23" s="209" customFormat="1" ht="15" customHeight="1">
      <c r="A400" s="367"/>
      <c r="B400" s="366"/>
      <c r="C400" s="210"/>
      <c r="D400" s="210"/>
      <c r="E400" s="210"/>
      <c r="F400" s="368"/>
      <c r="G400" s="369"/>
      <c r="H400" s="370"/>
      <c r="I400" s="25"/>
      <c r="K400" s="210"/>
      <c r="L400" s="210"/>
      <c r="M400" s="210"/>
      <c r="N400" s="210"/>
      <c r="O400" s="210"/>
      <c r="P400" s="210"/>
      <c r="Q400" s="210"/>
      <c r="R400" s="210"/>
      <c r="S400" s="210"/>
      <c r="T400" s="210"/>
      <c r="U400" s="210"/>
      <c r="V400" s="210"/>
      <c r="W400" s="210"/>
    </row>
    <row r="401" spans="1:23" s="209" customFormat="1" ht="15" customHeight="1">
      <c r="A401" s="367"/>
      <c r="B401" s="366"/>
      <c r="C401" s="210"/>
      <c r="D401" s="210"/>
      <c r="E401" s="210"/>
      <c r="F401" s="368"/>
      <c r="G401" s="369"/>
      <c r="H401" s="370"/>
      <c r="I401" s="25"/>
      <c r="K401" s="210"/>
      <c r="L401" s="210"/>
      <c r="M401" s="210"/>
      <c r="N401" s="210"/>
      <c r="O401" s="210"/>
      <c r="P401" s="210"/>
      <c r="Q401" s="210"/>
      <c r="R401" s="210"/>
      <c r="S401" s="210"/>
      <c r="T401" s="210"/>
      <c r="U401" s="210"/>
      <c r="V401" s="210"/>
      <c r="W401" s="210"/>
    </row>
    <row r="402" spans="1:23" s="209" customFormat="1" ht="15" customHeight="1">
      <c r="A402" s="367"/>
      <c r="B402" s="366"/>
      <c r="C402" s="210"/>
      <c r="D402" s="210"/>
      <c r="E402" s="210"/>
      <c r="F402" s="368"/>
      <c r="G402" s="369"/>
      <c r="H402" s="370"/>
      <c r="I402" s="25"/>
      <c r="K402" s="210"/>
      <c r="L402" s="210"/>
      <c r="M402" s="210"/>
      <c r="N402" s="210"/>
      <c r="O402" s="210"/>
      <c r="P402" s="210"/>
      <c r="Q402" s="210"/>
      <c r="R402" s="210"/>
      <c r="S402" s="210"/>
      <c r="T402" s="210"/>
      <c r="U402" s="210"/>
      <c r="V402" s="210"/>
      <c r="W402" s="210"/>
    </row>
    <row r="403" spans="1:23" s="209" customFormat="1" ht="15" customHeight="1">
      <c r="A403" s="367"/>
      <c r="B403" s="366"/>
      <c r="C403" s="210"/>
      <c r="D403" s="210"/>
      <c r="E403" s="210"/>
      <c r="F403" s="368"/>
      <c r="G403" s="369"/>
      <c r="H403" s="370"/>
      <c r="I403" s="25"/>
      <c r="K403" s="210"/>
      <c r="L403" s="210"/>
      <c r="M403" s="210"/>
      <c r="N403" s="210"/>
      <c r="O403" s="210"/>
      <c r="P403" s="210"/>
      <c r="Q403" s="210"/>
      <c r="R403" s="210"/>
      <c r="S403" s="210"/>
      <c r="T403" s="210"/>
      <c r="U403" s="210"/>
      <c r="V403" s="210"/>
      <c r="W403" s="210"/>
    </row>
    <row r="404" spans="1:23" s="209" customFormat="1" ht="15" customHeight="1">
      <c r="A404" s="367"/>
      <c r="B404" s="366"/>
      <c r="C404" s="210"/>
      <c r="D404" s="210"/>
      <c r="E404" s="210"/>
      <c r="F404" s="368"/>
      <c r="G404" s="369"/>
      <c r="H404" s="370"/>
      <c r="I404" s="25"/>
      <c r="K404" s="210"/>
      <c r="L404" s="210"/>
      <c r="M404" s="210"/>
      <c r="N404" s="210"/>
      <c r="O404" s="210"/>
      <c r="P404" s="210"/>
      <c r="Q404" s="210"/>
      <c r="R404" s="210"/>
      <c r="S404" s="210"/>
      <c r="T404" s="210"/>
      <c r="U404" s="210"/>
      <c r="V404" s="210"/>
      <c r="W404" s="210"/>
    </row>
    <row r="405" spans="1:23" s="209" customFormat="1" ht="15" customHeight="1">
      <c r="A405" s="367"/>
      <c r="B405" s="366"/>
      <c r="C405" s="210"/>
      <c r="D405" s="210"/>
      <c r="E405" s="210"/>
      <c r="F405" s="368"/>
      <c r="G405" s="369"/>
      <c r="H405" s="370"/>
      <c r="I405" s="25"/>
      <c r="K405" s="210"/>
      <c r="L405" s="210"/>
      <c r="M405" s="210"/>
      <c r="N405" s="210"/>
      <c r="O405" s="210"/>
      <c r="P405" s="210"/>
      <c r="Q405" s="210"/>
      <c r="R405" s="210"/>
      <c r="S405" s="210"/>
      <c r="T405" s="210"/>
      <c r="U405" s="210"/>
      <c r="V405" s="210"/>
      <c r="W405" s="210"/>
    </row>
    <row r="406" spans="1:23" s="209" customFormat="1" ht="15" customHeight="1">
      <c r="A406" s="367"/>
      <c r="B406" s="366"/>
      <c r="C406" s="210"/>
      <c r="D406" s="210"/>
      <c r="E406" s="210"/>
      <c r="F406" s="368"/>
      <c r="G406" s="369"/>
      <c r="H406" s="370"/>
      <c r="I406" s="25"/>
      <c r="K406" s="210"/>
      <c r="L406" s="210"/>
      <c r="M406" s="210"/>
      <c r="N406" s="210"/>
      <c r="O406" s="210"/>
      <c r="P406" s="210"/>
      <c r="Q406" s="210"/>
      <c r="R406" s="210"/>
      <c r="S406" s="210"/>
      <c r="T406" s="210"/>
      <c r="U406" s="210"/>
      <c r="V406" s="210"/>
      <c r="W406" s="210"/>
    </row>
    <row r="407" spans="1:23" s="209" customFormat="1" ht="15" customHeight="1">
      <c r="A407" s="367"/>
      <c r="B407" s="366"/>
      <c r="C407" s="210"/>
      <c r="D407" s="210"/>
      <c r="E407" s="210"/>
      <c r="F407" s="368"/>
      <c r="G407" s="369"/>
      <c r="H407" s="370"/>
      <c r="I407" s="25"/>
      <c r="K407" s="210"/>
      <c r="L407" s="210"/>
      <c r="M407" s="210"/>
      <c r="N407" s="210"/>
      <c r="O407" s="210"/>
      <c r="P407" s="210"/>
      <c r="Q407" s="210"/>
      <c r="R407" s="210"/>
      <c r="S407" s="210"/>
      <c r="T407" s="210"/>
      <c r="U407" s="210"/>
      <c r="V407" s="210"/>
      <c r="W407" s="210"/>
    </row>
    <row r="408" spans="1:23" s="209" customFormat="1" ht="15" customHeight="1">
      <c r="A408" s="367"/>
      <c r="B408" s="366"/>
      <c r="C408" s="210"/>
      <c r="D408" s="210"/>
      <c r="E408" s="210"/>
      <c r="F408" s="368"/>
      <c r="G408" s="369"/>
      <c r="H408" s="370"/>
      <c r="I408" s="25"/>
      <c r="K408" s="210"/>
      <c r="L408" s="210"/>
      <c r="M408" s="210"/>
      <c r="N408" s="210"/>
      <c r="O408" s="210"/>
      <c r="P408" s="210"/>
      <c r="Q408" s="210"/>
      <c r="R408" s="210"/>
      <c r="S408" s="210"/>
      <c r="T408" s="210"/>
      <c r="U408" s="210"/>
      <c r="V408" s="210"/>
      <c r="W408" s="210"/>
    </row>
    <row r="409" spans="1:23" s="209" customFormat="1" ht="15" customHeight="1">
      <c r="A409" s="367"/>
      <c r="B409" s="366"/>
      <c r="C409" s="210"/>
      <c r="D409" s="210"/>
      <c r="E409" s="210"/>
      <c r="F409" s="368"/>
      <c r="G409" s="369"/>
      <c r="H409" s="370"/>
      <c r="I409" s="25"/>
      <c r="K409" s="210"/>
      <c r="L409" s="210"/>
      <c r="M409" s="210"/>
      <c r="N409" s="210"/>
      <c r="O409" s="210"/>
      <c r="P409" s="210"/>
      <c r="Q409" s="210"/>
      <c r="R409" s="210"/>
      <c r="S409" s="210"/>
      <c r="T409" s="210"/>
      <c r="U409" s="210"/>
      <c r="V409" s="210"/>
      <c r="W409" s="210"/>
    </row>
    <row r="410" spans="1:23" s="209" customFormat="1" ht="15" customHeight="1">
      <c r="A410" s="367"/>
      <c r="B410" s="366"/>
      <c r="C410" s="210"/>
      <c r="D410" s="210"/>
      <c r="E410" s="210"/>
      <c r="F410" s="368"/>
      <c r="G410" s="369"/>
      <c r="H410" s="370"/>
      <c r="I410" s="25"/>
      <c r="K410" s="210"/>
      <c r="L410" s="210"/>
      <c r="M410" s="210"/>
      <c r="N410" s="210"/>
      <c r="O410" s="210"/>
      <c r="P410" s="210"/>
      <c r="Q410" s="210"/>
      <c r="R410" s="210"/>
      <c r="S410" s="210"/>
      <c r="T410" s="210"/>
      <c r="U410" s="210"/>
      <c r="V410" s="210"/>
      <c r="W410" s="210"/>
    </row>
    <row r="411" spans="1:23" s="209" customFormat="1" ht="15" customHeight="1">
      <c r="A411" s="367"/>
      <c r="B411" s="366"/>
      <c r="C411" s="210"/>
      <c r="D411" s="210"/>
      <c r="E411" s="210"/>
      <c r="F411" s="368"/>
      <c r="G411" s="369"/>
      <c r="H411" s="370"/>
      <c r="I411" s="25"/>
      <c r="K411" s="210"/>
      <c r="L411" s="210"/>
      <c r="M411" s="210"/>
      <c r="N411" s="210"/>
      <c r="O411" s="210"/>
      <c r="P411" s="210"/>
      <c r="Q411" s="210"/>
      <c r="R411" s="210"/>
      <c r="S411" s="210"/>
      <c r="T411" s="210"/>
      <c r="U411" s="210"/>
      <c r="V411" s="210"/>
      <c r="W411" s="210"/>
    </row>
    <row r="412" spans="1:23" s="209" customFormat="1" ht="15" customHeight="1">
      <c r="A412" s="367"/>
      <c r="B412" s="366"/>
      <c r="C412" s="210"/>
      <c r="D412" s="210"/>
      <c r="E412" s="210"/>
      <c r="F412" s="368"/>
      <c r="G412" s="369"/>
      <c r="H412" s="370"/>
      <c r="I412" s="25"/>
      <c r="K412" s="210"/>
      <c r="L412" s="210"/>
      <c r="M412" s="210"/>
      <c r="N412" s="210"/>
      <c r="O412" s="210"/>
      <c r="P412" s="210"/>
      <c r="Q412" s="210"/>
      <c r="R412" s="210"/>
      <c r="S412" s="210"/>
      <c r="T412" s="210"/>
      <c r="U412" s="210"/>
      <c r="V412" s="210"/>
      <c r="W412" s="210"/>
    </row>
    <row r="413" spans="1:23" s="209" customFormat="1" ht="15" customHeight="1">
      <c r="A413" s="367"/>
      <c r="B413" s="366"/>
      <c r="C413" s="210"/>
      <c r="D413" s="210"/>
      <c r="E413" s="210"/>
      <c r="F413" s="368"/>
      <c r="G413" s="369"/>
      <c r="H413" s="370"/>
      <c r="I413" s="25"/>
      <c r="K413" s="210"/>
      <c r="L413" s="210"/>
      <c r="M413" s="210"/>
      <c r="N413" s="210"/>
      <c r="O413" s="210"/>
      <c r="P413" s="210"/>
      <c r="Q413" s="210"/>
      <c r="R413" s="210"/>
      <c r="S413" s="210"/>
      <c r="T413" s="210"/>
      <c r="U413" s="210"/>
      <c r="V413" s="210"/>
      <c r="W413" s="210"/>
    </row>
    <row r="414" spans="1:23" s="209" customFormat="1" ht="15" customHeight="1">
      <c r="A414" s="367"/>
      <c r="B414" s="366"/>
      <c r="C414" s="210"/>
      <c r="D414" s="210"/>
      <c r="E414" s="210"/>
      <c r="F414" s="368"/>
      <c r="G414" s="369"/>
      <c r="H414" s="370"/>
      <c r="I414" s="25"/>
      <c r="K414" s="210"/>
      <c r="L414" s="210"/>
      <c r="M414" s="210"/>
      <c r="N414" s="210"/>
      <c r="O414" s="210"/>
      <c r="P414" s="210"/>
      <c r="Q414" s="210"/>
      <c r="R414" s="210"/>
      <c r="S414" s="210"/>
      <c r="T414" s="210"/>
      <c r="U414" s="210"/>
      <c r="V414" s="210"/>
      <c r="W414" s="210"/>
    </row>
    <row r="415" spans="1:23" s="209" customFormat="1" ht="15" customHeight="1">
      <c r="A415" s="367"/>
      <c r="B415" s="366"/>
      <c r="C415" s="210"/>
      <c r="D415" s="210"/>
      <c r="E415" s="210"/>
      <c r="F415" s="368"/>
      <c r="G415" s="369"/>
      <c r="H415" s="370"/>
      <c r="I415" s="25"/>
      <c r="K415" s="210"/>
      <c r="L415" s="210"/>
      <c r="M415" s="210"/>
      <c r="N415" s="210"/>
      <c r="O415" s="210"/>
      <c r="P415" s="210"/>
      <c r="Q415" s="210"/>
      <c r="R415" s="210"/>
      <c r="S415" s="210"/>
      <c r="T415" s="210"/>
      <c r="U415" s="210"/>
      <c r="V415" s="210"/>
      <c r="W415" s="210"/>
    </row>
    <row r="416" spans="1:23" s="209" customFormat="1" ht="15" customHeight="1">
      <c r="A416" s="367"/>
      <c r="B416" s="366"/>
      <c r="C416" s="210"/>
      <c r="D416" s="210"/>
      <c r="E416" s="210"/>
      <c r="F416" s="368"/>
      <c r="G416" s="369"/>
      <c r="H416" s="370"/>
      <c r="I416" s="25"/>
      <c r="K416" s="210"/>
      <c r="L416" s="210"/>
      <c r="M416" s="210"/>
      <c r="N416" s="210"/>
      <c r="O416" s="210"/>
      <c r="P416" s="210"/>
      <c r="Q416" s="210"/>
      <c r="R416" s="210"/>
      <c r="S416" s="210"/>
      <c r="T416" s="210"/>
      <c r="U416" s="210"/>
      <c r="V416" s="210"/>
      <c r="W416" s="210"/>
    </row>
    <row r="417" spans="1:23" s="209" customFormat="1" ht="15" customHeight="1">
      <c r="A417" s="367"/>
      <c r="B417" s="366"/>
      <c r="C417" s="210"/>
      <c r="D417" s="210"/>
      <c r="E417" s="210"/>
      <c r="F417" s="368"/>
      <c r="G417" s="369"/>
      <c r="H417" s="370"/>
      <c r="I417" s="25"/>
      <c r="K417" s="210"/>
      <c r="L417" s="210"/>
      <c r="M417" s="210"/>
      <c r="N417" s="210"/>
      <c r="O417" s="210"/>
      <c r="P417" s="210"/>
      <c r="Q417" s="210"/>
      <c r="R417" s="210"/>
      <c r="S417" s="210"/>
      <c r="T417" s="210"/>
      <c r="U417" s="210"/>
      <c r="V417" s="210"/>
      <c r="W417" s="210"/>
    </row>
    <row r="418" spans="1:23" s="209" customFormat="1" ht="15" customHeight="1">
      <c r="A418" s="367"/>
      <c r="B418" s="366"/>
      <c r="C418" s="210"/>
      <c r="D418" s="210"/>
      <c r="E418" s="210"/>
      <c r="F418" s="368"/>
      <c r="G418" s="369"/>
      <c r="H418" s="370"/>
      <c r="I418" s="25"/>
      <c r="K418" s="210"/>
      <c r="L418" s="210"/>
      <c r="M418" s="210"/>
      <c r="N418" s="210"/>
      <c r="O418" s="210"/>
      <c r="P418" s="210"/>
      <c r="Q418" s="210"/>
      <c r="R418" s="210"/>
      <c r="S418" s="210"/>
      <c r="T418" s="210"/>
      <c r="U418" s="210"/>
      <c r="V418" s="210"/>
      <c r="W418" s="210"/>
    </row>
    <row r="419" spans="1:23" s="209" customFormat="1" ht="15" customHeight="1">
      <c r="A419" s="367"/>
      <c r="B419" s="366"/>
      <c r="C419" s="210"/>
      <c r="D419" s="210"/>
      <c r="E419" s="210"/>
      <c r="F419" s="368"/>
      <c r="G419" s="369"/>
      <c r="H419" s="370"/>
      <c r="I419" s="25"/>
      <c r="K419" s="210"/>
      <c r="L419" s="210"/>
      <c r="M419" s="210"/>
      <c r="N419" s="210"/>
      <c r="O419" s="210"/>
      <c r="P419" s="210"/>
      <c r="Q419" s="210"/>
      <c r="R419" s="210"/>
      <c r="S419" s="210"/>
      <c r="T419" s="210"/>
      <c r="U419" s="210"/>
      <c r="V419" s="210"/>
      <c r="W419" s="210"/>
    </row>
    <row r="420" spans="1:23" s="209" customFormat="1" ht="15" customHeight="1">
      <c r="A420" s="367"/>
      <c r="B420" s="366"/>
      <c r="C420" s="210"/>
      <c r="D420" s="210"/>
      <c r="E420" s="210"/>
      <c r="F420" s="368"/>
      <c r="G420" s="369"/>
      <c r="H420" s="370"/>
      <c r="I420" s="25"/>
      <c r="K420" s="210"/>
      <c r="L420" s="210"/>
      <c r="M420" s="210"/>
      <c r="N420" s="210"/>
      <c r="O420" s="210"/>
      <c r="P420" s="210"/>
      <c r="Q420" s="210"/>
      <c r="R420" s="210"/>
      <c r="S420" s="210"/>
      <c r="T420" s="210"/>
      <c r="U420" s="210"/>
      <c r="V420" s="210"/>
      <c r="W420" s="210"/>
    </row>
    <row r="421" spans="1:23" s="209" customFormat="1" ht="15" customHeight="1">
      <c r="A421" s="367"/>
      <c r="B421" s="366"/>
      <c r="C421" s="210"/>
      <c r="D421" s="210"/>
      <c r="E421" s="210"/>
      <c r="F421" s="368"/>
      <c r="G421" s="369"/>
      <c r="H421" s="370"/>
      <c r="I421" s="25"/>
      <c r="K421" s="210"/>
      <c r="L421" s="210"/>
      <c r="M421" s="210"/>
      <c r="N421" s="210"/>
      <c r="O421" s="210"/>
      <c r="P421" s="210"/>
      <c r="Q421" s="210"/>
      <c r="R421" s="210"/>
      <c r="S421" s="210"/>
      <c r="T421" s="210"/>
      <c r="U421" s="210"/>
      <c r="V421" s="210"/>
      <c r="W421" s="210"/>
    </row>
    <row r="422" spans="1:23" s="209" customFormat="1" ht="15" customHeight="1">
      <c r="A422" s="367"/>
      <c r="B422" s="366"/>
      <c r="C422" s="210"/>
      <c r="D422" s="210"/>
      <c r="E422" s="210"/>
      <c r="F422" s="368"/>
      <c r="G422" s="369"/>
      <c r="H422" s="370"/>
      <c r="I422" s="25"/>
      <c r="K422" s="210"/>
      <c r="L422" s="210"/>
      <c r="M422" s="210"/>
      <c r="N422" s="210"/>
      <c r="O422" s="210"/>
      <c r="P422" s="210"/>
      <c r="Q422" s="210"/>
      <c r="R422" s="210"/>
      <c r="S422" s="210"/>
      <c r="T422" s="210"/>
      <c r="U422" s="210"/>
      <c r="V422" s="210"/>
      <c r="W422" s="210"/>
    </row>
    <row r="423" spans="1:23" s="209" customFormat="1" ht="15" customHeight="1">
      <c r="A423" s="367"/>
      <c r="B423" s="366"/>
      <c r="C423" s="210"/>
      <c r="D423" s="210"/>
      <c r="E423" s="210"/>
      <c r="F423" s="368"/>
      <c r="G423" s="369"/>
      <c r="H423" s="370"/>
      <c r="I423" s="25"/>
      <c r="K423" s="210"/>
      <c r="L423" s="210"/>
      <c r="M423" s="210"/>
      <c r="N423" s="210"/>
      <c r="O423" s="210"/>
      <c r="P423" s="210"/>
      <c r="Q423" s="210"/>
      <c r="R423" s="210"/>
      <c r="S423" s="210"/>
      <c r="T423" s="210"/>
      <c r="U423" s="210"/>
      <c r="V423" s="210"/>
      <c r="W423" s="210"/>
    </row>
    <row r="424" spans="1:23" s="209" customFormat="1" ht="15" customHeight="1">
      <c r="A424" s="367"/>
      <c r="B424" s="366"/>
      <c r="C424" s="210"/>
      <c r="D424" s="210"/>
      <c r="E424" s="210"/>
      <c r="F424" s="368"/>
      <c r="G424" s="369"/>
      <c r="H424" s="370"/>
      <c r="I424" s="25"/>
      <c r="K424" s="210"/>
      <c r="L424" s="210"/>
      <c r="M424" s="210"/>
      <c r="N424" s="210"/>
      <c r="O424" s="210"/>
      <c r="P424" s="210"/>
      <c r="Q424" s="210"/>
      <c r="R424" s="210"/>
      <c r="S424" s="210"/>
      <c r="T424" s="210"/>
      <c r="U424" s="210"/>
      <c r="V424" s="210"/>
      <c r="W424" s="210"/>
    </row>
    <row r="425" spans="1:23" s="209" customFormat="1" ht="15" customHeight="1">
      <c r="A425" s="367"/>
      <c r="B425" s="366"/>
      <c r="C425" s="210"/>
      <c r="D425" s="210"/>
      <c r="E425" s="210"/>
      <c r="F425" s="368"/>
      <c r="G425" s="369"/>
      <c r="H425" s="370"/>
      <c r="I425" s="25"/>
      <c r="K425" s="210"/>
      <c r="L425" s="210"/>
      <c r="M425" s="210"/>
      <c r="N425" s="210"/>
      <c r="O425" s="210"/>
      <c r="P425" s="210"/>
      <c r="Q425" s="210"/>
      <c r="R425" s="210"/>
      <c r="S425" s="210"/>
      <c r="T425" s="210"/>
      <c r="U425" s="210"/>
      <c r="V425" s="210"/>
      <c r="W425" s="210"/>
    </row>
    <row r="426" spans="1:23" s="209" customFormat="1" ht="15" customHeight="1">
      <c r="A426" s="367"/>
      <c r="B426" s="366"/>
      <c r="C426" s="210"/>
      <c r="D426" s="210"/>
      <c r="E426" s="210"/>
      <c r="F426" s="368"/>
      <c r="G426" s="369"/>
      <c r="H426" s="370"/>
      <c r="I426" s="25"/>
      <c r="K426" s="210"/>
      <c r="L426" s="210"/>
      <c r="M426" s="210"/>
      <c r="N426" s="210"/>
      <c r="O426" s="210"/>
      <c r="P426" s="210"/>
      <c r="Q426" s="210"/>
      <c r="R426" s="210"/>
      <c r="S426" s="210"/>
      <c r="T426" s="210"/>
      <c r="U426" s="210"/>
      <c r="V426" s="210"/>
      <c r="W426" s="210"/>
    </row>
    <row r="427" spans="1:23" s="209" customFormat="1" ht="15" customHeight="1">
      <c r="A427" s="367"/>
      <c r="B427" s="366"/>
      <c r="C427" s="210"/>
      <c r="D427" s="210"/>
      <c r="E427" s="210"/>
      <c r="F427" s="368"/>
      <c r="G427" s="369"/>
      <c r="H427" s="370"/>
      <c r="I427" s="25"/>
      <c r="K427" s="210"/>
      <c r="L427" s="210"/>
      <c r="M427" s="210"/>
      <c r="N427" s="210"/>
      <c r="O427" s="210"/>
      <c r="P427" s="210"/>
      <c r="Q427" s="210"/>
      <c r="R427" s="210"/>
      <c r="S427" s="210"/>
      <c r="T427" s="210"/>
      <c r="U427" s="210"/>
      <c r="V427" s="210"/>
      <c r="W427" s="210"/>
    </row>
    <row r="428" spans="1:23" s="209" customFormat="1" ht="15" customHeight="1">
      <c r="A428" s="367"/>
      <c r="B428" s="366"/>
      <c r="C428" s="210"/>
      <c r="D428" s="210"/>
      <c r="E428" s="210"/>
      <c r="F428" s="368"/>
      <c r="G428" s="369"/>
      <c r="H428" s="370"/>
      <c r="I428" s="25"/>
      <c r="K428" s="210"/>
      <c r="L428" s="210"/>
      <c r="M428" s="210"/>
      <c r="N428" s="210"/>
      <c r="O428" s="210"/>
      <c r="P428" s="210"/>
      <c r="Q428" s="210"/>
      <c r="R428" s="210"/>
      <c r="S428" s="210"/>
      <c r="T428" s="210"/>
      <c r="U428" s="210"/>
      <c r="V428" s="210"/>
      <c r="W428" s="210"/>
    </row>
    <row r="429" spans="1:23" s="209" customFormat="1" ht="15" customHeight="1">
      <c r="A429" s="367"/>
      <c r="B429" s="366"/>
      <c r="C429" s="210"/>
      <c r="D429" s="210"/>
      <c r="E429" s="210"/>
      <c r="F429" s="368"/>
      <c r="G429" s="369"/>
      <c r="H429" s="370"/>
      <c r="I429" s="25"/>
      <c r="K429" s="210"/>
      <c r="L429" s="210"/>
      <c r="M429" s="210"/>
      <c r="N429" s="210"/>
      <c r="O429" s="210"/>
      <c r="P429" s="210"/>
      <c r="Q429" s="210"/>
      <c r="R429" s="210"/>
      <c r="S429" s="210"/>
      <c r="T429" s="210"/>
      <c r="U429" s="210"/>
      <c r="V429" s="210"/>
      <c r="W429" s="210"/>
    </row>
    <row r="430" spans="1:23" s="209" customFormat="1" ht="15" customHeight="1">
      <c r="A430" s="367"/>
      <c r="B430" s="366"/>
      <c r="C430" s="210"/>
      <c r="D430" s="210"/>
      <c r="E430" s="210"/>
      <c r="F430" s="368"/>
      <c r="G430" s="369"/>
      <c r="H430" s="370"/>
      <c r="I430" s="25"/>
      <c r="K430" s="210"/>
      <c r="L430" s="210"/>
      <c r="M430" s="210"/>
      <c r="N430" s="210"/>
      <c r="O430" s="210"/>
      <c r="P430" s="210"/>
      <c r="Q430" s="210"/>
      <c r="R430" s="210"/>
      <c r="S430" s="210"/>
      <c r="T430" s="210"/>
      <c r="U430" s="210"/>
      <c r="V430" s="210"/>
      <c r="W430" s="210"/>
    </row>
    <row r="431" spans="1:23" s="209" customFormat="1" ht="15" customHeight="1">
      <c r="A431" s="367"/>
      <c r="B431" s="366"/>
      <c r="C431" s="210"/>
      <c r="D431" s="210"/>
      <c r="E431" s="210"/>
      <c r="F431" s="368"/>
      <c r="G431" s="369"/>
      <c r="H431" s="370"/>
      <c r="I431" s="25"/>
      <c r="K431" s="210"/>
      <c r="L431" s="210"/>
      <c r="M431" s="210"/>
      <c r="N431" s="210"/>
      <c r="O431" s="210"/>
      <c r="P431" s="210"/>
      <c r="Q431" s="210"/>
      <c r="R431" s="210"/>
      <c r="S431" s="210"/>
      <c r="T431" s="210"/>
      <c r="U431" s="210"/>
      <c r="V431" s="210"/>
      <c r="W431" s="210"/>
    </row>
    <row r="432" spans="1:23" s="209" customFormat="1" ht="15" customHeight="1">
      <c r="A432" s="367"/>
      <c r="B432" s="366"/>
      <c r="C432" s="210"/>
      <c r="D432" s="210"/>
      <c r="E432" s="210"/>
      <c r="F432" s="368"/>
      <c r="G432" s="369"/>
      <c r="H432" s="370"/>
      <c r="I432" s="25"/>
      <c r="K432" s="210"/>
      <c r="L432" s="210"/>
      <c r="M432" s="210"/>
      <c r="N432" s="210"/>
      <c r="O432" s="210"/>
      <c r="P432" s="210"/>
      <c r="Q432" s="210"/>
      <c r="R432" s="210"/>
      <c r="S432" s="210"/>
      <c r="T432" s="210"/>
      <c r="U432" s="210"/>
      <c r="V432" s="210"/>
      <c r="W432" s="210"/>
    </row>
    <row r="433" spans="1:23" s="209" customFormat="1" ht="15" customHeight="1">
      <c r="A433" s="367"/>
      <c r="B433" s="366"/>
      <c r="C433" s="210"/>
      <c r="D433" s="210"/>
      <c r="E433" s="210"/>
      <c r="F433" s="368"/>
      <c r="G433" s="369"/>
      <c r="H433" s="370"/>
      <c r="I433" s="25"/>
      <c r="K433" s="210"/>
      <c r="L433" s="210"/>
      <c r="M433" s="210"/>
      <c r="N433" s="210"/>
      <c r="O433" s="210"/>
      <c r="P433" s="210"/>
      <c r="Q433" s="210"/>
      <c r="R433" s="210"/>
      <c r="S433" s="210"/>
      <c r="T433" s="210"/>
      <c r="U433" s="210"/>
      <c r="V433" s="210"/>
      <c r="W433" s="210"/>
    </row>
    <row r="434" spans="1:23" s="209" customFormat="1" ht="15" customHeight="1">
      <c r="A434" s="367"/>
      <c r="B434" s="366"/>
      <c r="C434" s="210"/>
      <c r="D434" s="210"/>
      <c r="E434" s="210"/>
      <c r="F434" s="368"/>
      <c r="G434" s="369"/>
      <c r="H434" s="370"/>
      <c r="I434" s="25"/>
      <c r="K434" s="210"/>
      <c r="L434" s="210"/>
      <c r="M434" s="210"/>
      <c r="N434" s="210"/>
      <c r="O434" s="210"/>
      <c r="P434" s="210"/>
      <c r="Q434" s="210"/>
      <c r="R434" s="210"/>
      <c r="S434" s="210"/>
      <c r="T434" s="210"/>
      <c r="U434" s="210"/>
      <c r="V434" s="210"/>
      <c r="W434" s="210"/>
    </row>
    <row r="435" spans="1:23" s="209" customFormat="1" ht="15" customHeight="1">
      <c r="A435" s="367"/>
      <c r="B435" s="366"/>
      <c r="C435" s="210"/>
      <c r="D435" s="210"/>
      <c r="E435" s="210"/>
      <c r="F435" s="368"/>
      <c r="G435" s="369"/>
      <c r="H435" s="370"/>
      <c r="I435" s="25"/>
      <c r="K435" s="210"/>
      <c r="L435" s="210"/>
      <c r="M435" s="210"/>
      <c r="N435" s="210"/>
      <c r="O435" s="210"/>
      <c r="P435" s="210"/>
      <c r="Q435" s="210"/>
      <c r="R435" s="210"/>
      <c r="S435" s="210"/>
      <c r="T435" s="210"/>
      <c r="U435" s="210"/>
      <c r="V435" s="210"/>
      <c r="W435" s="210"/>
    </row>
    <row r="436" spans="1:23" s="209" customFormat="1" ht="15" customHeight="1">
      <c r="A436" s="367"/>
      <c r="B436" s="366"/>
      <c r="C436" s="210"/>
      <c r="D436" s="210"/>
      <c r="E436" s="210"/>
      <c r="F436" s="368"/>
      <c r="G436" s="369"/>
      <c r="H436" s="370"/>
      <c r="I436" s="25"/>
      <c r="K436" s="210"/>
      <c r="L436" s="210"/>
      <c r="M436" s="210"/>
      <c r="N436" s="210"/>
      <c r="O436" s="210"/>
      <c r="P436" s="210"/>
      <c r="Q436" s="210"/>
      <c r="R436" s="210"/>
      <c r="S436" s="210"/>
      <c r="T436" s="210"/>
      <c r="U436" s="210"/>
      <c r="V436" s="210"/>
      <c r="W436" s="210"/>
    </row>
    <row r="437" spans="1:23" s="209" customFormat="1" ht="15" customHeight="1">
      <c r="A437" s="367"/>
      <c r="B437" s="366"/>
      <c r="C437" s="210"/>
      <c r="D437" s="210"/>
      <c r="E437" s="210"/>
      <c r="F437" s="368"/>
      <c r="G437" s="369"/>
      <c r="H437" s="370"/>
      <c r="I437" s="25"/>
      <c r="K437" s="210"/>
      <c r="L437" s="210"/>
      <c r="M437" s="210"/>
      <c r="N437" s="210"/>
      <c r="O437" s="210"/>
      <c r="P437" s="210"/>
      <c r="Q437" s="210"/>
      <c r="R437" s="210"/>
      <c r="S437" s="210"/>
      <c r="T437" s="210"/>
      <c r="U437" s="210"/>
      <c r="V437" s="210"/>
      <c r="W437" s="210"/>
    </row>
    <row r="438" spans="1:23" s="209" customFormat="1" ht="15" customHeight="1">
      <c r="A438" s="367"/>
      <c r="B438" s="366"/>
      <c r="C438" s="210"/>
      <c r="D438" s="210"/>
      <c r="E438" s="210"/>
      <c r="F438" s="368"/>
      <c r="G438" s="369"/>
      <c r="H438" s="370"/>
      <c r="I438" s="25"/>
      <c r="K438" s="210"/>
      <c r="L438" s="210"/>
      <c r="M438" s="210"/>
      <c r="N438" s="210"/>
      <c r="O438" s="210"/>
      <c r="P438" s="210"/>
      <c r="Q438" s="210"/>
      <c r="R438" s="210"/>
      <c r="S438" s="210"/>
      <c r="T438" s="210"/>
      <c r="U438" s="210"/>
      <c r="V438" s="210"/>
      <c r="W438" s="210"/>
    </row>
    <row r="439" spans="1:23" s="209" customFormat="1" ht="15" customHeight="1">
      <c r="A439" s="367"/>
      <c r="B439" s="366"/>
      <c r="C439" s="210"/>
      <c r="D439" s="210"/>
      <c r="E439" s="210"/>
      <c r="F439" s="368"/>
      <c r="G439" s="369"/>
      <c r="H439" s="370"/>
      <c r="I439" s="25"/>
      <c r="K439" s="210"/>
      <c r="L439" s="210"/>
      <c r="M439" s="210"/>
      <c r="N439" s="210"/>
      <c r="O439" s="210"/>
      <c r="P439" s="210"/>
      <c r="Q439" s="210"/>
      <c r="R439" s="210"/>
      <c r="S439" s="210"/>
      <c r="T439" s="210"/>
      <c r="U439" s="210"/>
      <c r="V439" s="210"/>
      <c r="W439" s="210"/>
    </row>
    <row r="440" spans="1:23" s="209" customFormat="1" ht="15" customHeight="1">
      <c r="A440" s="367"/>
      <c r="B440" s="366"/>
      <c r="C440" s="210"/>
      <c r="D440" s="210"/>
      <c r="E440" s="210"/>
      <c r="F440" s="368"/>
      <c r="G440" s="369"/>
      <c r="H440" s="370"/>
      <c r="I440" s="25"/>
      <c r="K440" s="210"/>
      <c r="L440" s="210"/>
      <c r="M440" s="210"/>
      <c r="N440" s="210"/>
      <c r="O440" s="210"/>
      <c r="P440" s="210"/>
      <c r="Q440" s="210"/>
      <c r="R440" s="210"/>
      <c r="S440" s="210"/>
      <c r="T440" s="210"/>
      <c r="U440" s="210"/>
      <c r="V440" s="210"/>
      <c r="W440" s="210"/>
    </row>
    <row r="441" spans="1:23" s="209" customFormat="1" ht="15" customHeight="1">
      <c r="A441" s="367"/>
      <c r="B441" s="366"/>
      <c r="C441" s="210"/>
      <c r="D441" s="210"/>
      <c r="E441" s="210"/>
      <c r="F441" s="368"/>
      <c r="G441" s="369"/>
      <c r="H441" s="370"/>
      <c r="I441" s="25"/>
      <c r="K441" s="210"/>
      <c r="L441" s="210"/>
      <c r="M441" s="210"/>
      <c r="N441" s="210"/>
      <c r="O441" s="210"/>
      <c r="P441" s="210"/>
      <c r="Q441" s="210"/>
      <c r="R441" s="210"/>
      <c r="S441" s="210"/>
      <c r="T441" s="210"/>
      <c r="U441" s="210"/>
      <c r="V441" s="210"/>
      <c r="W441" s="210"/>
    </row>
    <row r="442" spans="1:23" s="209" customFormat="1" ht="15" customHeight="1">
      <c r="A442" s="367"/>
      <c r="B442" s="366"/>
      <c r="C442" s="210"/>
      <c r="D442" s="210"/>
      <c r="E442" s="210"/>
      <c r="F442" s="368"/>
      <c r="G442" s="369"/>
      <c r="H442" s="370"/>
      <c r="I442" s="25"/>
      <c r="K442" s="210"/>
      <c r="L442" s="210"/>
      <c r="M442" s="210"/>
      <c r="N442" s="210"/>
      <c r="O442" s="210"/>
      <c r="P442" s="210"/>
      <c r="Q442" s="210"/>
      <c r="R442" s="210"/>
      <c r="S442" s="210"/>
      <c r="T442" s="210"/>
      <c r="U442" s="210"/>
      <c r="V442" s="210"/>
      <c r="W442" s="210"/>
    </row>
    <row r="443" spans="1:23" s="209" customFormat="1" ht="15" customHeight="1">
      <c r="A443" s="367"/>
      <c r="B443" s="366"/>
      <c r="C443" s="210"/>
      <c r="D443" s="210"/>
      <c r="E443" s="210"/>
      <c r="F443" s="368"/>
      <c r="G443" s="369"/>
      <c r="H443" s="370"/>
      <c r="I443" s="25"/>
      <c r="K443" s="210"/>
      <c r="L443" s="210"/>
      <c r="M443" s="210"/>
      <c r="N443" s="210"/>
      <c r="O443" s="210"/>
      <c r="P443" s="210"/>
      <c r="Q443" s="210"/>
      <c r="R443" s="210"/>
      <c r="S443" s="210"/>
      <c r="T443" s="210"/>
      <c r="U443" s="210"/>
      <c r="V443" s="210"/>
      <c r="W443" s="210"/>
    </row>
    <row r="444" spans="1:23" s="209" customFormat="1" ht="15" customHeight="1">
      <c r="A444" s="367"/>
      <c r="B444" s="366"/>
      <c r="C444" s="210"/>
      <c r="D444" s="210"/>
      <c r="E444" s="210"/>
      <c r="F444" s="368"/>
      <c r="G444" s="369"/>
      <c r="H444" s="370"/>
      <c r="I444" s="25"/>
      <c r="K444" s="210"/>
      <c r="L444" s="210"/>
      <c r="M444" s="210"/>
      <c r="N444" s="210"/>
      <c r="O444" s="210"/>
      <c r="P444" s="210"/>
      <c r="Q444" s="210"/>
      <c r="R444" s="210"/>
      <c r="S444" s="210"/>
      <c r="T444" s="210"/>
      <c r="U444" s="210"/>
      <c r="V444" s="210"/>
      <c r="W444" s="210"/>
    </row>
    <row r="445" spans="1:23" s="209" customFormat="1" ht="15" customHeight="1">
      <c r="A445" s="367"/>
      <c r="B445" s="366"/>
      <c r="C445" s="210"/>
      <c r="D445" s="210"/>
      <c r="E445" s="210"/>
      <c r="F445" s="368"/>
      <c r="G445" s="369"/>
      <c r="H445" s="370"/>
      <c r="I445" s="25"/>
      <c r="K445" s="210"/>
      <c r="L445" s="210"/>
      <c r="M445" s="210"/>
      <c r="N445" s="210"/>
      <c r="O445" s="210"/>
      <c r="P445" s="210"/>
      <c r="Q445" s="210"/>
      <c r="R445" s="210"/>
      <c r="S445" s="210"/>
      <c r="T445" s="210"/>
      <c r="U445" s="210"/>
      <c r="V445" s="210"/>
      <c r="W445" s="210"/>
    </row>
    <row r="446" spans="1:23" s="209" customFormat="1" ht="15" customHeight="1">
      <c r="A446" s="367"/>
      <c r="B446" s="366"/>
      <c r="C446" s="210"/>
      <c r="D446" s="210"/>
      <c r="E446" s="210"/>
      <c r="F446" s="368"/>
      <c r="G446" s="369"/>
      <c r="H446" s="370"/>
      <c r="I446" s="25"/>
      <c r="K446" s="210"/>
      <c r="L446" s="210"/>
      <c r="M446" s="210"/>
      <c r="N446" s="210"/>
      <c r="O446" s="210"/>
      <c r="P446" s="210"/>
      <c r="Q446" s="210"/>
      <c r="R446" s="210"/>
      <c r="S446" s="210"/>
      <c r="T446" s="210"/>
      <c r="U446" s="210"/>
      <c r="V446" s="210"/>
      <c r="W446" s="210"/>
    </row>
    <row r="447" spans="1:23" s="209" customFormat="1" ht="15" customHeight="1">
      <c r="A447" s="367"/>
      <c r="B447" s="366"/>
      <c r="C447" s="210"/>
      <c r="D447" s="210"/>
      <c r="E447" s="210"/>
      <c r="F447" s="368"/>
      <c r="G447" s="369"/>
      <c r="H447" s="370"/>
      <c r="I447" s="25"/>
      <c r="K447" s="210"/>
      <c r="L447" s="210"/>
      <c r="M447" s="210"/>
      <c r="N447" s="210"/>
      <c r="O447" s="210"/>
      <c r="P447" s="210"/>
      <c r="Q447" s="210"/>
      <c r="R447" s="210"/>
      <c r="S447" s="210"/>
      <c r="T447" s="210"/>
      <c r="U447" s="210"/>
      <c r="V447" s="210"/>
      <c r="W447" s="210"/>
    </row>
    <row r="448" spans="1:23" s="209" customFormat="1" ht="15" customHeight="1">
      <c r="A448" s="367"/>
      <c r="B448" s="366"/>
      <c r="C448" s="210"/>
      <c r="D448" s="210"/>
      <c r="E448" s="210"/>
      <c r="F448" s="368"/>
      <c r="G448" s="369"/>
      <c r="H448" s="370"/>
      <c r="I448" s="25"/>
      <c r="K448" s="210"/>
      <c r="L448" s="210"/>
      <c r="M448" s="210"/>
      <c r="N448" s="210"/>
      <c r="O448" s="210"/>
      <c r="P448" s="210"/>
      <c r="Q448" s="210"/>
      <c r="R448" s="210"/>
      <c r="S448" s="210"/>
      <c r="T448" s="210"/>
      <c r="U448" s="210"/>
      <c r="V448" s="210"/>
      <c r="W448" s="210"/>
    </row>
    <row r="449" spans="1:23" s="209" customFormat="1" ht="15" customHeight="1">
      <c r="A449" s="367"/>
      <c r="B449" s="366"/>
      <c r="C449" s="210"/>
      <c r="D449" s="210"/>
      <c r="E449" s="210"/>
      <c r="F449" s="368"/>
      <c r="G449" s="369"/>
      <c r="H449" s="370"/>
      <c r="I449" s="25"/>
      <c r="K449" s="210"/>
      <c r="L449" s="210"/>
      <c r="M449" s="210"/>
      <c r="N449" s="210"/>
      <c r="O449" s="210"/>
      <c r="P449" s="210"/>
      <c r="Q449" s="210"/>
      <c r="R449" s="210"/>
      <c r="S449" s="210"/>
      <c r="T449" s="210"/>
      <c r="U449" s="210"/>
      <c r="V449" s="210"/>
      <c r="W449" s="210"/>
    </row>
    <row r="450" spans="1:23" s="209" customFormat="1" ht="15" customHeight="1">
      <c r="A450" s="367"/>
      <c r="B450" s="366"/>
      <c r="C450" s="210"/>
      <c r="D450" s="210"/>
      <c r="E450" s="210"/>
      <c r="F450" s="368"/>
      <c r="G450" s="369"/>
      <c r="H450" s="370"/>
      <c r="I450" s="25"/>
      <c r="K450" s="210"/>
      <c r="L450" s="210"/>
      <c r="M450" s="210"/>
      <c r="N450" s="210"/>
      <c r="O450" s="210"/>
      <c r="P450" s="210"/>
      <c r="Q450" s="210"/>
      <c r="R450" s="210"/>
      <c r="S450" s="210"/>
      <c r="T450" s="210"/>
      <c r="U450" s="210"/>
      <c r="V450" s="210"/>
      <c r="W450" s="210"/>
    </row>
    <row r="451" spans="1:23" s="209" customFormat="1" ht="15" customHeight="1">
      <c r="A451" s="367"/>
      <c r="B451" s="366"/>
      <c r="C451" s="210"/>
      <c r="D451" s="210"/>
      <c r="E451" s="210"/>
      <c r="F451" s="368"/>
      <c r="G451" s="369"/>
      <c r="H451" s="370"/>
      <c r="I451" s="25"/>
      <c r="K451" s="210"/>
      <c r="L451" s="210"/>
      <c r="M451" s="210"/>
      <c r="N451" s="210"/>
      <c r="O451" s="210"/>
      <c r="P451" s="210"/>
      <c r="Q451" s="210"/>
      <c r="R451" s="210"/>
      <c r="S451" s="210"/>
      <c r="T451" s="210"/>
      <c r="U451" s="210"/>
      <c r="V451" s="210"/>
      <c r="W451" s="210"/>
    </row>
    <row r="452" spans="1:23" s="209" customFormat="1" ht="15" customHeight="1">
      <c r="A452" s="367"/>
      <c r="B452" s="366"/>
      <c r="C452" s="210"/>
      <c r="D452" s="210"/>
      <c r="E452" s="210"/>
      <c r="F452" s="368"/>
      <c r="G452" s="369"/>
      <c r="H452" s="370"/>
      <c r="I452" s="25"/>
      <c r="K452" s="210"/>
      <c r="L452" s="210"/>
      <c r="M452" s="210"/>
      <c r="N452" s="210"/>
      <c r="O452" s="210"/>
      <c r="P452" s="210"/>
      <c r="Q452" s="210"/>
      <c r="R452" s="210"/>
      <c r="S452" s="210"/>
      <c r="T452" s="210"/>
      <c r="U452" s="210"/>
      <c r="V452" s="210"/>
      <c r="W452" s="210"/>
    </row>
    <row r="453" spans="1:23" s="209" customFormat="1" ht="15" customHeight="1">
      <c r="A453" s="367"/>
      <c r="B453" s="366"/>
      <c r="C453" s="210"/>
      <c r="D453" s="210"/>
      <c r="E453" s="210"/>
      <c r="F453" s="368"/>
      <c r="G453" s="369"/>
      <c r="H453" s="370"/>
      <c r="I453" s="25"/>
      <c r="K453" s="210"/>
      <c r="L453" s="210"/>
      <c r="M453" s="210"/>
      <c r="N453" s="210"/>
      <c r="O453" s="210"/>
      <c r="P453" s="210"/>
      <c r="Q453" s="210"/>
      <c r="R453" s="210"/>
      <c r="S453" s="210"/>
      <c r="T453" s="210"/>
      <c r="U453" s="210"/>
      <c r="V453" s="210"/>
      <c r="W453" s="210"/>
    </row>
    <row r="454" spans="1:23" s="209" customFormat="1" ht="15" customHeight="1">
      <c r="A454" s="367"/>
      <c r="B454" s="366"/>
      <c r="C454" s="210"/>
      <c r="D454" s="210"/>
      <c r="E454" s="210"/>
      <c r="F454" s="368"/>
      <c r="G454" s="369"/>
      <c r="H454" s="370"/>
      <c r="I454" s="25"/>
      <c r="K454" s="210"/>
      <c r="L454" s="210"/>
      <c r="M454" s="210"/>
      <c r="N454" s="210"/>
      <c r="O454" s="210"/>
      <c r="P454" s="210"/>
      <c r="Q454" s="210"/>
      <c r="R454" s="210"/>
      <c r="S454" s="210"/>
      <c r="T454" s="210"/>
      <c r="U454" s="210"/>
      <c r="V454" s="210"/>
      <c r="W454" s="210"/>
    </row>
    <row r="455" spans="1:23" s="209" customFormat="1" ht="15" customHeight="1">
      <c r="A455" s="367"/>
      <c r="B455" s="366"/>
      <c r="C455" s="210"/>
      <c r="D455" s="210"/>
      <c r="E455" s="210"/>
      <c r="F455" s="368"/>
      <c r="G455" s="369"/>
      <c r="H455" s="370"/>
      <c r="I455" s="25"/>
      <c r="K455" s="210"/>
      <c r="L455" s="210"/>
      <c r="M455" s="210"/>
      <c r="N455" s="210"/>
      <c r="O455" s="210"/>
      <c r="P455" s="210"/>
      <c r="Q455" s="210"/>
      <c r="R455" s="210"/>
      <c r="S455" s="210"/>
      <c r="T455" s="210"/>
      <c r="U455" s="210"/>
      <c r="V455" s="210"/>
      <c r="W455" s="210"/>
    </row>
    <row r="456" spans="1:23" s="209" customFormat="1" ht="15" customHeight="1">
      <c r="A456" s="367"/>
      <c r="B456" s="366"/>
      <c r="C456" s="210"/>
      <c r="D456" s="210"/>
      <c r="E456" s="210"/>
      <c r="F456" s="368"/>
      <c r="G456" s="369"/>
      <c r="H456" s="370"/>
      <c r="I456" s="25"/>
      <c r="K456" s="210"/>
      <c r="L456" s="210"/>
      <c r="M456" s="210"/>
      <c r="N456" s="210"/>
      <c r="O456" s="210"/>
      <c r="P456" s="210"/>
      <c r="Q456" s="210"/>
      <c r="R456" s="210"/>
      <c r="S456" s="210"/>
      <c r="T456" s="210"/>
      <c r="U456" s="210"/>
      <c r="V456" s="210"/>
      <c r="W456" s="210"/>
    </row>
    <row r="457" spans="1:23" s="209" customFormat="1" ht="15" customHeight="1">
      <c r="A457" s="367"/>
      <c r="B457" s="366"/>
      <c r="C457" s="210"/>
      <c r="D457" s="210"/>
      <c r="E457" s="210"/>
      <c r="F457" s="368"/>
      <c r="G457" s="369"/>
      <c r="H457" s="370"/>
      <c r="I457" s="25"/>
      <c r="K457" s="210"/>
      <c r="L457" s="210"/>
      <c r="M457" s="210"/>
      <c r="N457" s="210"/>
      <c r="O457" s="210"/>
      <c r="P457" s="210"/>
      <c r="Q457" s="210"/>
      <c r="R457" s="210"/>
      <c r="S457" s="210"/>
      <c r="T457" s="210"/>
      <c r="U457" s="210"/>
      <c r="V457" s="210"/>
      <c r="W457" s="210"/>
    </row>
    <row r="458" spans="1:23" s="209" customFormat="1" ht="15" customHeight="1">
      <c r="A458" s="367"/>
      <c r="B458" s="366"/>
      <c r="C458" s="210"/>
      <c r="D458" s="210"/>
      <c r="E458" s="210"/>
      <c r="F458" s="368"/>
      <c r="G458" s="369"/>
      <c r="H458" s="370"/>
      <c r="I458" s="25"/>
      <c r="K458" s="210"/>
      <c r="L458" s="210"/>
      <c r="M458" s="210"/>
      <c r="N458" s="210"/>
      <c r="O458" s="210"/>
      <c r="P458" s="210"/>
      <c r="Q458" s="210"/>
      <c r="R458" s="210"/>
      <c r="S458" s="210"/>
      <c r="T458" s="210"/>
      <c r="U458" s="210"/>
      <c r="V458" s="210"/>
      <c r="W458" s="210"/>
    </row>
    <row r="459" spans="1:23" s="209" customFormat="1" ht="15" customHeight="1">
      <c r="A459" s="367"/>
      <c r="B459" s="366"/>
      <c r="C459" s="210"/>
      <c r="D459" s="210"/>
      <c r="E459" s="210"/>
      <c r="F459" s="368"/>
      <c r="G459" s="369"/>
      <c r="H459" s="370"/>
      <c r="I459" s="25"/>
      <c r="K459" s="210"/>
      <c r="L459" s="210"/>
      <c r="M459" s="210"/>
      <c r="N459" s="210"/>
      <c r="O459" s="210"/>
      <c r="P459" s="210"/>
      <c r="Q459" s="210"/>
      <c r="R459" s="210"/>
      <c r="S459" s="210"/>
      <c r="T459" s="210"/>
      <c r="U459" s="210"/>
      <c r="V459" s="210"/>
      <c r="W459" s="210"/>
    </row>
    <row r="460" spans="1:23" s="209" customFormat="1" ht="15" customHeight="1">
      <c r="A460" s="367"/>
      <c r="B460" s="366"/>
      <c r="C460" s="210"/>
      <c r="D460" s="210"/>
      <c r="E460" s="210"/>
      <c r="F460" s="368"/>
      <c r="G460" s="369"/>
      <c r="H460" s="370"/>
      <c r="I460" s="25"/>
      <c r="K460" s="210"/>
      <c r="L460" s="210"/>
      <c r="M460" s="210"/>
      <c r="N460" s="210"/>
      <c r="O460" s="210"/>
      <c r="P460" s="210"/>
      <c r="Q460" s="210"/>
      <c r="R460" s="210"/>
      <c r="S460" s="210"/>
      <c r="T460" s="210"/>
      <c r="U460" s="210"/>
      <c r="V460" s="210"/>
      <c r="W460" s="210"/>
    </row>
    <row r="461" spans="1:23" s="209" customFormat="1" ht="15" customHeight="1">
      <c r="A461" s="367"/>
      <c r="B461" s="366"/>
      <c r="C461" s="210"/>
      <c r="D461" s="210"/>
      <c r="E461" s="210"/>
      <c r="F461" s="368"/>
      <c r="G461" s="369"/>
      <c r="H461" s="370"/>
      <c r="I461" s="25"/>
      <c r="K461" s="210"/>
      <c r="L461" s="210"/>
      <c r="M461" s="210"/>
      <c r="N461" s="210"/>
      <c r="O461" s="210"/>
      <c r="P461" s="210"/>
      <c r="Q461" s="210"/>
      <c r="R461" s="210"/>
      <c r="S461" s="210"/>
      <c r="T461" s="210"/>
      <c r="U461" s="210"/>
      <c r="V461" s="210"/>
      <c r="W461" s="210"/>
    </row>
    <row r="462" spans="1:23" s="209" customFormat="1" ht="15" customHeight="1">
      <c r="A462" s="367"/>
      <c r="B462" s="366"/>
      <c r="C462" s="210"/>
      <c r="D462" s="210"/>
      <c r="E462" s="210"/>
      <c r="F462" s="368"/>
      <c r="G462" s="369"/>
      <c r="H462" s="370"/>
      <c r="I462" s="25"/>
      <c r="K462" s="210"/>
      <c r="L462" s="210"/>
      <c r="M462" s="210"/>
      <c r="N462" s="210"/>
      <c r="O462" s="210"/>
      <c r="P462" s="210"/>
      <c r="Q462" s="210"/>
      <c r="R462" s="210"/>
      <c r="S462" s="210"/>
      <c r="T462" s="210"/>
      <c r="U462" s="210"/>
      <c r="V462" s="210"/>
      <c r="W462" s="210"/>
    </row>
    <row r="463" spans="1:23" s="209" customFormat="1" ht="15" customHeight="1">
      <c r="A463" s="367"/>
      <c r="B463" s="366"/>
      <c r="C463" s="210"/>
      <c r="D463" s="210"/>
      <c r="E463" s="210"/>
      <c r="F463" s="368"/>
      <c r="G463" s="369"/>
      <c r="H463" s="370"/>
      <c r="I463" s="25"/>
      <c r="K463" s="210"/>
      <c r="L463" s="210"/>
      <c r="M463" s="210"/>
      <c r="N463" s="210"/>
      <c r="O463" s="210"/>
      <c r="P463" s="210"/>
      <c r="Q463" s="210"/>
      <c r="R463" s="210"/>
      <c r="S463" s="210"/>
      <c r="T463" s="210"/>
      <c r="U463" s="210"/>
      <c r="V463" s="210"/>
      <c r="W463" s="210"/>
    </row>
    <row r="464" spans="1:23" s="209" customFormat="1" ht="15" customHeight="1">
      <c r="A464" s="367"/>
      <c r="B464" s="366"/>
      <c r="C464" s="210"/>
      <c r="D464" s="210"/>
      <c r="E464" s="210"/>
      <c r="F464" s="368"/>
      <c r="G464" s="369"/>
      <c r="H464" s="370"/>
      <c r="I464" s="25"/>
      <c r="K464" s="210"/>
      <c r="L464" s="210"/>
      <c r="M464" s="210"/>
      <c r="N464" s="210"/>
      <c r="O464" s="210"/>
      <c r="P464" s="210"/>
      <c r="Q464" s="210"/>
      <c r="R464" s="210"/>
      <c r="S464" s="210"/>
      <c r="T464" s="210"/>
      <c r="U464" s="210"/>
      <c r="V464" s="210"/>
      <c r="W464" s="210"/>
    </row>
    <row r="465" spans="1:23" s="209" customFormat="1" ht="15" customHeight="1">
      <c r="A465" s="367"/>
      <c r="B465" s="366"/>
      <c r="C465" s="210"/>
      <c r="D465" s="210"/>
      <c r="E465" s="210"/>
      <c r="F465" s="368"/>
      <c r="G465" s="369"/>
      <c r="H465" s="370"/>
      <c r="I465" s="25"/>
      <c r="K465" s="210"/>
      <c r="L465" s="210"/>
      <c r="M465" s="210"/>
      <c r="N465" s="210"/>
      <c r="O465" s="210"/>
      <c r="P465" s="210"/>
      <c r="Q465" s="210"/>
      <c r="R465" s="210"/>
      <c r="S465" s="210"/>
      <c r="T465" s="210"/>
      <c r="U465" s="210"/>
      <c r="V465" s="210"/>
      <c r="W465" s="210"/>
    </row>
    <row r="466" spans="1:23" s="209" customFormat="1" ht="15" customHeight="1">
      <c r="A466" s="367"/>
      <c r="B466" s="366"/>
      <c r="C466" s="210"/>
      <c r="D466" s="210"/>
      <c r="E466" s="210"/>
      <c r="F466" s="368"/>
      <c r="G466" s="369"/>
      <c r="H466" s="370"/>
      <c r="I466" s="25"/>
      <c r="K466" s="210"/>
      <c r="L466" s="210"/>
      <c r="M466" s="210"/>
      <c r="N466" s="210"/>
      <c r="O466" s="210"/>
      <c r="P466" s="210"/>
      <c r="Q466" s="210"/>
      <c r="R466" s="210"/>
      <c r="S466" s="210"/>
      <c r="T466" s="210"/>
      <c r="U466" s="210"/>
      <c r="V466" s="210"/>
      <c r="W466" s="210"/>
    </row>
    <row r="467" spans="1:23" s="209" customFormat="1" ht="15" customHeight="1">
      <c r="A467" s="367"/>
      <c r="B467" s="366"/>
      <c r="C467" s="210"/>
      <c r="D467" s="210"/>
      <c r="E467" s="210"/>
      <c r="F467" s="368"/>
      <c r="G467" s="369"/>
      <c r="H467" s="370"/>
      <c r="I467" s="25"/>
      <c r="K467" s="210"/>
      <c r="L467" s="210"/>
      <c r="M467" s="210"/>
      <c r="N467" s="210"/>
      <c r="O467" s="210"/>
      <c r="P467" s="210"/>
      <c r="Q467" s="210"/>
      <c r="R467" s="210"/>
      <c r="S467" s="210"/>
      <c r="T467" s="210"/>
      <c r="U467" s="210"/>
      <c r="V467" s="210"/>
      <c r="W467" s="210"/>
    </row>
    <row r="468" spans="1:23" s="209" customFormat="1" ht="15" customHeight="1">
      <c r="A468" s="367"/>
      <c r="B468" s="366"/>
      <c r="C468" s="210"/>
      <c r="D468" s="210"/>
      <c r="E468" s="210"/>
      <c r="F468" s="368"/>
      <c r="G468" s="369"/>
      <c r="H468" s="370"/>
      <c r="I468" s="25"/>
      <c r="K468" s="210"/>
      <c r="L468" s="210"/>
      <c r="M468" s="210"/>
      <c r="N468" s="210"/>
      <c r="O468" s="210"/>
      <c r="P468" s="210"/>
      <c r="Q468" s="210"/>
      <c r="R468" s="210"/>
      <c r="S468" s="210"/>
      <c r="T468" s="210"/>
      <c r="U468" s="210"/>
      <c r="V468" s="210"/>
      <c r="W468" s="210"/>
    </row>
    <row r="469" spans="1:23" s="209" customFormat="1" ht="15" customHeight="1">
      <c r="A469" s="367"/>
      <c r="B469" s="366"/>
      <c r="C469" s="210"/>
      <c r="D469" s="210"/>
      <c r="E469" s="210"/>
      <c r="F469" s="368"/>
      <c r="G469" s="369"/>
      <c r="H469" s="370"/>
      <c r="I469" s="25"/>
      <c r="K469" s="210"/>
      <c r="L469" s="210"/>
      <c r="M469" s="210"/>
      <c r="N469" s="210"/>
      <c r="O469" s="210"/>
      <c r="P469" s="210"/>
      <c r="Q469" s="210"/>
      <c r="R469" s="210"/>
      <c r="S469" s="210"/>
      <c r="T469" s="210"/>
      <c r="U469" s="210"/>
      <c r="V469" s="210"/>
      <c r="W469" s="210"/>
    </row>
    <row r="470" spans="1:23" s="209" customFormat="1" ht="15" customHeight="1">
      <c r="A470" s="367"/>
      <c r="B470" s="366"/>
      <c r="C470" s="210"/>
      <c r="D470" s="210"/>
      <c r="E470" s="210"/>
      <c r="F470" s="368"/>
      <c r="G470" s="369"/>
      <c r="H470" s="370"/>
      <c r="I470" s="25"/>
      <c r="K470" s="210"/>
      <c r="L470" s="210"/>
      <c r="M470" s="210"/>
      <c r="N470" s="210"/>
      <c r="O470" s="210"/>
      <c r="P470" s="210"/>
      <c r="Q470" s="210"/>
      <c r="R470" s="210"/>
      <c r="S470" s="210"/>
      <c r="T470" s="210"/>
      <c r="U470" s="210"/>
      <c r="V470" s="210"/>
      <c r="W470" s="210"/>
    </row>
    <row r="471" spans="1:23" s="209" customFormat="1" ht="15" customHeight="1">
      <c r="A471" s="367"/>
      <c r="B471" s="366"/>
      <c r="C471" s="210"/>
      <c r="D471" s="210"/>
      <c r="E471" s="210"/>
      <c r="F471" s="368"/>
      <c r="G471" s="369"/>
      <c r="H471" s="370"/>
      <c r="I471" s="25"/>
      <c r="K471" s="210"/>
      <c r="L471" s="210"/>
      <c r="M471" s="210"/>
      <c r="N471" s="210"/>
      <c r="O471" s="210"/>
      <c r="P471" s="210"/>
      <c r="Q471" s="210"/>
      <c r="R471" s="210"/>
      <c r="S471" s="210"/>
      <c r="T471" s="210"/>
      <c r="U471" s="210"/>
      <c r="V471" s="210"/>
      <c r="W471" s="210"/>
    </row>
    <row r="472" spans="1:23" s="209" customFormat="1" ht="15" customHeight="1">
      <c r="A472" s="367"/>
      <c r="B472" s="366"/>
      <c r="C472" s="210"/>
      <c r="D472" s="210"/>
      <c r="E472" s="210"/>
      <c r="F472" s="368"/>
      <c r="G472" s="369"/>
      <c r="H472" s="370"/>
      <c r="I472" s="25"/>
      <c r="K472" s="210"/>
      <c r="L472" s="210"/>
      <c r="M472" s="210"/>
      <c r="N472" s="210"/>
      <c r="O472" s="210"/>
      <c r="P472" s="210"/>
      <c r="Q472" s="210"/>
      <c r="R472" s="210"/>
      <c r="S472" s="210"/>
      <c r="T472" s="210"/>
      <c r="U472" s="210"/>
      <c r="V472" s="210"/>
      <c r="W472" s="210"/>
    </row>
    <row r="473" spans="1:23" s="209" customFormat="1" ht="15" customHeight="1">
      <c r="A473" s="367"/>
      <c r="B473" s="366"/>
      <c r="C473" s="210"/>
      <c r="D473" s="210"/>
      <c r="E473" s="210"/>
      <c r="F473" s="368"/>
      <c r="G473" s="369"/>
      <c r="H473" s="370"/>
      <c r="I473" s="25"/>
      <c r="K473" s="210"/>
      <c r="L473" s="210"/>
      <c r="M473" s="210"/>
      <c r="N473" s="210"/>
      <c r="O473" s="210"/>
      <c r="P473" s="210"/>
      <c r="Q473" s="210"/>
      <c r="R473" s="210"/>
      <c r="S473" s="210"/>
      <c r="T473" s="210"/>
      <c r="U473" s="210"/>
      <c r="V473" s="210"/>
      <c r="W473" s="210"/>
    </row>
    <row r="474" spans="1:23" s="209" customFormat="1" ht="15" customHeight="1">
      <c r="A474" s="367"/>
      <c r="B474" s="366"/>
      <c r="C474" s="210"/>
      <c r="D474" s="210"/>
      <c r="E474" s="210"/>
      <c r="F474" s="368"/>
      <c r="G474" s="369"/>
      <c r="H474" s="370"/>
      <c r="I474" s="25"/>
      <c r="K474" s="210"/>
      <c r="L474" s="210"/>
      <c r="M474" s="210"/>
      <c r="N474" s="210"/>
      <c r="O474" s="210"/>
      <c r="P474" s="210"/>
      <c r="Q474" s="210"/>
      <c r="R474" s="210"/>
      <c r="S474" s="210"/>
      <c r="T474" s="210"/>
      <c r="U474" s="210"/>
      <c r="V474" s="210"/>
      <c r="W474" s="210"/>
    </row>
    <row r="475" spans="1:23" s="209" customFormat="1" ht="15" customHeight="1">
      <c r="A475" s="367"/>
      <c r="B475" s="366"/>
      <c r="C475" s="210"/>
      <c r="D475" s="210"/>
      <c r="E475" s="210"/>
      <c r="F475" s="368"/>
      <c r="G475" s="369"/>
      <c r="H475" s="370"/>
      <c r="I475" s="25"/>
      <c r="K475" s="210"/>
      <c r="L475" s="210"/>
      <c r="M475" s="210"/>
      <c r="N475" s="210"/>
      <c r="O475" s="210"/>
      <c r="P475" s="210"/>
      <c r="Q475" s="210"/>
      <c r="R475" s="210"/>
      <c r="S475" s="210"/>
      <c r="T475" s="210"/>
      <c r="U475" s="210"/>
      <c r="V475" s="210"/>
      <c r="W475" s="210"/>
    </row>
    <row r="476" spans="1:23" s="209" customFormat="1" ht="15" customHeight="1">
      <c r="A476" s="367"/>
      <c r="B476" s="366"/>
      <c r="C476" s="210"/>
      <c r="D476" s="210"/>
      <c r="E476" s="210"/>
      <c r="F476" s="368"/>
      <c r="G476" s="369"/>
      <c r="H476" s="370"/>
      <c r="I476" s="25"/>
      <c r="K476" s="210"/>
      <c r="L476" s="210"/>
      <c r="M476" s="210"/>
      <c r="N476" s="210"/>
      <c r="O476" s="210"/>
      <c r="P476" s="210"/>
      <c r="Q476" s="210"/>
      <c r="R476" s="210"/>
      <c r="S476" s="210"/>
      <c r="T476" s="210"/>
      <c r="U476" s="210"/>
      <c r="V476" s="210"/>
      <c r="W476" s="210"/>
    </row>
    <row r="477" spans="1:23" s="209" customFormat="1" ht="15" customHeight="1">
      <c r="A477" s="367"/>
      <c r="B477" s="366"/>
      <c r="C477" s="210"/>
      <c r="D477" s="210"/>
      <c r="E477" s="210"/>
      <c r="F477" s="368"/>
      <c r="G477" s="369"/>
      <c r="H477" s="370"/>
      <c r="I477" s="25"/>
      <c r="K477" s="210"/>
      <c r="L477" s="210"/>
      <c r="M477" s="210"/>
      <c r="N477" s="210"/>
      <c r="O477" s="210"/>
      <c r="P477" s="210"/>
      <c r="Q477" s="210"/>
      <c r="R477" s="210"/>
      <c r="S477" s="210"/>
      <c r="T477" s="210"/>
      <c r="U477" s="210"/>
      <c r="V477" s="210"/>
      <c r="W477" s="210"/>
    </row>
    <row r="478" spans="1:23" s="209" customFormat="1" ht="15" customHeight="1">
      <c r="A478" s="367"/>
      <c r="B478" s="366"/>
      <c r="C478" s="210"/>
      <c r="D478" s="210"/>
      <c r="E478" s="210"/>
      <c r="F478" s="368"/>
      <c r="G478" s="369"/>
      <c r="H478" s="370"/>
      <c r="I478" s="25"/>
      <c r="K478" s="210"/>
      <c r="L478" s="210"/>
      <c r="M478" s="210"/>
      <c r="N478" s="210"/>
      <c r="O478" s="210"/>
      <c r="P478" s="210"/>
      <c r="Q478" s="210"/>
      <c r="R478" s="210"/>
      <c r="S478" s="210"/>
      <c r="T478" s="210"/>
      <c r="U478" s="210"/>
      <c r="V478" s="210"/>
      <c r="W478" s="210"/>
    </row>
    <row r="479" spans="1:23" s="209" customFormat="1" ht="15" customHeight="1">
      <c r="A479" s="367"/>
      <c r="B479" s="366"/>
      <c r="C479" s="210"/>
      <c r="D479" s="210"/>
      <c r="E479" s="210"/>
      <c r="F479" s="368"/>
      <c r="G479" s="369"/>
      <c r="H479" s="370"/>
      <c r="I479" s="25"/>
      <c r="K479" s="210"/>
      <c r="L479" s="210"/>
      <c r="M479" s="210"/>
      <c r="N479" s="210"/>
      <c r="O479" s="210"/>
      <c r="P479" s="210"/>
      <c r="Q479" s="210"/>
      <c r="R479" s="210"/>
      <c r="S479" s="210"/>
      <c r="T479" s="210"/>
      <c r="U479" s="210"/>
      <c r="V479" s="210"/>
      <c r="W479" s="210"/>
    </row>
    <row r="480" spans="1:23" s="209" customFormat="1" ht="15" customHeight="1">
      <c r="A480" s="367"/>
      <c r="B480" s="366"/>
      <c r="C480" s="210"/>
      <c r="D480" s="210"/>
      <c r="E480" s="210"/>
      <c r="F480" s="368"/>
      <c r="G480" s="369"/>
      <c r="H480" s="370"/>
      <c r="I480" s="25"/>
      <c r="K480" s="210"/>
      <c r="L480" s="210"/>
      <c r="M480" s="210"/>
      <c r="N480" s="210"/>
      <c r="O480" s="210"/>
      <c r="P480" s="210"/>
      <c r="Q480" s="210"/>
      <c r="R480" s="210"/>
      <c r="S480" s="210"/>
      <c r="T480" s="210"/>
      <c r="U480" s="210"/>
      <c r="V480" s="210"/>
      <c r="W480" s="210"/>
    </row>
    <row r="481" spans="1:23" s="209" customFormat="1" ht="15" customHeight="1">
      <c r="A481" s="367"/>
      <c r="B481" s="366"/>
      <c r="C481" s="210"/>
      <c r="D481" s="210"/>
      <c r="E481" s="210"/>
      <c r="F481" s="368"/>
      <c r="G481" s="369"/>
      <c r="H481" s="370"/>
      <c r="I481" s="25"/>
      <c r="K481" s="210"/>
      <c r="L481" s="210"/>
      <c r="M481" s="210"/>
      <c r="N481" s="210"/>
      <c r="O481" s="210"/>
      <c r="P481" s="210"/>
      <c r="Q481" s="210"/>
      <c r="R481" s="210"/>
      <c r="S481" s="210"/>
      <c r="T481" s="210"/>
      <c r="U481" s="210"/>
      <c r="V481" s="210"/>
      <c r="W481" s="210"/>
    </row>
    <row r="482" spans="1:23" s="209" customFormat="1" ht="15" customHeight="1">
      <c r="A482" s="367"/>
      <c r="B482" s="366"/>
      <c r="C482" s="210"/>
      <c r="D482" s="210"/>
      <c r="E482" s="210"/>
      <c r="F482" s="368"/>
      <c r="G482" s="369"/>
      <c r="H482" s="370"/>
      <c r="I482" s="25"/>
      <c r="K482" s="210"/>
      <c r="L482" s="210"/>
      <c r="M482" s="210"/>
      <c r="N482" s="210"/>
      <c r="O482" s="210"/>
      <c r="P482" s="210"/>
      <c r="Q482" s="210"/>
      <c r="R482" s="210"/>
      <c r="S482" s="210"/>
      <c r="T482" s="210"/>
      <c r="U482" s="210"/>
      <c r="V482" s="210"/>
      <c r="W482" s="210"/>
    </row>
    <row r="483" spans="1:23" s="209" customFormat="1" ht="15" customHeight="1">
      <c r="A483" s="367"/>
      <c r="B483" s="366"/>
      <c r="C483" s="210"/>
      <c r="D483" s="210"/>
      <c r="E483" s="210"/>
      <c r="F483" s="368"/>
      <c r="G483" s="369"/>
      <c r="H483" s="370"/>
      <c r="I483" s="25"/>
      <c r="K483" s="210"/>
      <c r="L483" s="210"/>
      <c r="M483" s="210"/>
      <c r="N483" s="210"/>
      <c r="O483" s="210"/>
      <c r="P483" s="210"/>
      <c r="Q483" s="210"/>
      <c r="R483" s="210"/>
      <c r="S483" s="210"/>
      <c r="T483" s="210"/>
      <c r="U483" s="210"/>
      <c r="V483" s="210"/>
      <c r="W483" s="210"/>
    </row>
    <row r="484" spans="1:23" s="209" customFormat="1" ht="15" customHeight="1">
      <c r="A484" s="367"/>
      <c r="B484" s="366"/>
      <c r="C484" s="210"/>
      <c r="D484" s="210"/>
      <c r="E484" s="210"/>
      <c r="F484" s="368"/>
      <c r="G484" s="369"/>
      <c r="H484" s="370"/>
      <c r="I484" s="25"/>
      <c r="K484" s="210"/>
      <c r="L484" s="210"/>
      <c r="M484" s="210"/>
      <c r="N484" s="210"/>
      <c r="O484" s="210"/>
      <c r="P484" s="210"/>
      <c r="Q484" s="210"/>
      <c r="R484" s="210"/>
      <c r="S484" s="210"/>
      <c r="T484" s="210"/>
      <c r="U484" s="210"/>
      <c r="V484" s="210"/>
      <c r="W484" s="210"/>
    </row>
    <row r="485" spans="1:23" s="209" customFormat="1" ht="15" customHeight="1">
      <c r="A485" s="367"/>
      <c r="B485" s="366"/>
      <c r="C485" s="210"/>
      <c r="D485" s="210"/>
      <c r="E485" s="210"/>
      <c r="F485" s="368"/>
      <c r="G485" s="369"/>
      <c r="H485" s="370"/>
      <c r="I485" s="25"/>
      <c r="K485" s="210"/>
      <c r="L485" s="210"/>
      <c r="M485" s="210"/>
      <c r="N485" s="210"/>
      <c r="O485" s="210"/>
      <c r="P485" s="210"/>
      <c r="Q485" s="210"/>
      <c r="R485" s="210"/>
      <c r="S485" s="210"/>
      <c r="T485" s="210"/>
      <c r="U485" s="210"/>
      <c r="V485" s="210"/>
      <c r="W485" s="210"/>
    </row>
    <row r="486" spans="1:23" s="209" customFormat="1" ht="15" customHeight="1">
      <c r="A486" s="367"/>
      <c r="B486" s="366"/>
      <c r="C486" s="210"/>
      <c r="D486" s="210"/>
      <c r="E486" s="210"/>
      <c r="F486" s="368"/>
      <c r="G486" s="369"/>
      <c r="H486" s="370"/>
      <c r="I486" s="25"/>
      <c r="K486" s="210"/>
      <c r="L486" s="210"/>
      <c r="M486" s="210"/>
      <c r="N486" s="210"/>
      <c r="O486" s="210"/>
      <c r="P486" s="210"/>
      <c r="Q486" s="210"/>
      <c r="R486" s="210"/>
      <c r="S486" s="210"/>
      <c r="T486" s="210"/>
      <c r="U486" s="210"/>
      <c r="V486" s="210"/>
      <c r="W486" s="210"/>
    </row>
    <row r="487" spans="1:23" s="209" customFormat="1" ht="15" customHeight="1">
      <c r="A487" s="367"/>
      <c r="B487" s="366"/>
      <c r="C487" s="210"/>
      <c r="D487" s="210"/>
      <c r="E487" s="210"/>
      <c r="F487" s="368"/>
      <c r="G487" s="369"/>
      <c r="H487" s="370"/>
      <c r="I487" s="25"/>
      <c r="K487" s="210"/>
      <c r="L487" s="210"/>
      <c r="M487" s="210"/>
      <c r="N487" s="210"/>
      <c r="O487" s="210"/>
      <c r="P487" s="210"/>
      <c r="Q487" s="210"/>
      <c r="R487" s="210"/>
      <c r="S487" s="210"/>
      <c r="T487" s="210"/>
      <c r="U487" s="210"/>
      <c r="V487" s="210"/>
      <c r="W487" s="210"/>
    </row>
    <row r="488" spans="1:23" s="209" customFormat="1" ht="15" customHeight="1">
      <c r="A488" s="367"/>
      <c r="B488" s="366"/>
      <c r="C488" s="210"/>
      <c r="D488" s="210"/>
      <c r="E488" s="210"/>
      <c r="F488" s="368"/>
      <c r="G488" s="369"/>
      <c r="H488" s="370"/>
      <c r="I488" s="25"/>
      <c r="K488" s="210"/>
      <c r="L488" s="210"/>
      <c r="M488" s="210"/>
      <c r="N488" s="210"/>
      <c r="O488" s="210"/>
      <c r="P488" s="210"/>
      <c r="Q488" s="210"/>
      <c r="R488" s="210"/>
      <c r="S488" s="210"/>
      <c r="T488" s="210"/>
      <c r="U488" s="210"/>
      <c r="V488" s="210"/>
      <c r="W488" s="210"/>
    </row>
    <row r="489" spans="1:23" s="209" customFormat="1" ht="15" customHeight="1">
      <c r="A489" s="367"/>
      <c r="B489" s="366"/>
      <c r="C489" s="210"/>
      <c r="D489" s="210"/>
      <c r="E489" s="210"/>
      <c r="F489" s="368"/>
      <c r="G489" s="369"/>
      <c r="H489" s="370"/>
      <c r="I489" s="25"/>
      <c r="K489" s="210"/>
      <c r="L489" s="210"/>
      <c r="M489" s="210"/>
      <c r="N489" s="210"/>
      <c r="O489" s="210"/>
      <c r="P489" s="210"/>
      <c r="Q489" s="210"/>
      <c r="R489" s="210"/>
      <c r="S489" s="210"/>
      <c r="T489" s="210"/>
      <c r="U489" s="210"/>
      <c r="V489" s="210"/>
      <c r="W489" s="210"/>
    </row>
    <row r="490" spans="1:23" s="209" customFormat="1" ht="15" customHeight="1">
      <c r="A490" s="367"/>
      <c r="B490" s="366"/>
      <c r="C490" s="210"/>
      <c r="D490" s="210"/>
      <c r="E490" s="210"/>
      <c r="F490" s="368"/>
      <c r="G490" s="369"/>
      <c r="H490" s="370"/>
      <c r="I490" s="25"/>
      <c r="K490" s="210"/>
      <c r="L490" s="210"/>
      <c r="M490" s="210"/>
      <c r="N490" s="210"/>
      <c r="O490" s="210"/>
      <c r="P490" s="210"/>
      <c r="Q490" s="210"/>
      <c r="R490" s="210"/>
      <c r="S490" s="210"/>
      <c r="T490" s="210"/>
      <c r="U490" s="210"/>
      <c r="V490" s="210"/>
      <c r="W490" s="210"/>
    </row>
    <row r="491" spans="1:23" s="209" customFormat="1" ht="15" customHeight="1">
      <c r="A491" s="367"/>
      <c r="B491" s="366"/>
      <c r="C491" s="210"/>
      <c r="D491" s="210"/>
      <c r="E491" s="210"/>
      <c r="F491" s="368"/>
      <c r="G491" s="369"/>
      <c r="H491" s="370"/>
      <c r="I491" s="25"/>
      <c r="K491" s="210"/>
      <c r="L491" s="210"/>
      <c r="M491" s="210"/>
      <c r="N491" s="210"/>
      <c r="O491" s="210"/>
      <c r="P491" s="210"/>
      <c r="Q491" s="210"/>
      <c r="R491" s="210"/>
      <c r="S491" s="210"/>
      <c r="T491" s="210"/>
      <c r="U491" s="210"/>
      <c r="V491" s="210"/>
      <c r="W491" s="210"/>
    </row>
    <row r="492" spans="1:23" s="209" customFormat="1" ht="15" customHeight="1">
      <c r="A492" s="367"/>
      <c r="B492" s="366"/>
      <c r="C492" s="210"/>
      <c r="D492" s="210"/>
      <c r="E492" s="210"/>
      <c r="F492" s="368"/>
      <c r="G492" s="369"/>
      <c r="H492" s="370"/>
      <c r="I492" s="25"/>
      <c r="K492" s="210"/>
      <c r="L492" s="210"/>
      <c r="M492" s="210"/>
      <c r="N492" s="210"/>
      <c r="O492" s="210"/>
      <c r="P492" s="210"/>
      <c r="Q492" s="210"/>
      <c r="R492" s="210"/>
      <c r="S492" s="210"/>
      <c r="T492" s="210"/>
      <c r="U492" s="210"/>
      <c r="V492" s="210"/>
      <c r="W492" s="210"/>
    </row>
    <row r="493" spans="1:23" s="209" customFormat="1" ht="15" customHeight="1">
      <c r="A493" s="367"/>
      <c r="B493" s="366"/>
      <c r="C493" s="210"/>
      <c r="D493" s="210"/>
      <c r="E493" s="210"/>
      <c r="F493" s="368"/>
      <c r="G493" s="369"/>
      <c r="H493" s="370"/>
      <c r="I493" s="25"/>
      <c r="K493" s="210"/>
      <c r="L493" s="210"/>
      <c r="M493" s="210"/>
      <c r="N493" s="210"/>
      <c r="O493" s="210"/>
      <c r="P493" s="210"/>
      <c r="Q493" s="210"/>
      <c r="R493" s="210"/>
      <c r="S493" s="210"/>
      <c r="T493" s="210"/>
      <c r="U493" s="210"/>
      <c r="V493" s="210"/>
      <c r="W493" s="210"/>
    </row>
    <row r="494" spans="1:23" s="209" customFormat="1" ht="15" customHeight="1">
      <c r="A494" s="367"/>
      <c r="B494" s="366"/>
      <c r="C494" s="210"/>
      <c r="D494" s="210"/>
      <c r="E494" s="210"/>
      <c r="F494" s="368"/>
      <c r="G494" s="369"/>
      <c r="H494" s="370"/>
      <c r="I494" s="25"/>
      <c r="K494" s="210"/>
      <c r="L494" s="210"/>
      <c r="M494" s="210"/>
      <c r="N494" s="210"/>
      <c r="O494" s="210"/>
      <c r="P494" s="210"/>
      <c r="Q494" s="210"/>
      <c r="R494" s="210"/>
      <c r="S494" s="210"/>
      <c r="T494" s="210"/>
      <c r="U494" s="210"/>
      <c r="V494" s="210"/>
      <c r="W494" s="210"/>
    </row>
    <row r="495" spans="1:23" s="209" customFormat="1" ht="15" customHeight="1">
      <c r="A495" s="367"/>
      <c r="B495" s="366"/>
      <c r="C495" s="210"/>
      <c r="D495" s="210"/>
      <c r="E495" s="210"/>
      <c r="F495" s="368"/>
      <c r="G495" s="369"/>
      <c r="H495" s="370"/>
      <c r="I495" s="25"/>
      <c r="K495" s="210"/>
      <c r="L495" s="210"/>
      <c r="M495" s="210"/>
      <c r="N495" s="210"/>
      <c r="O495" s="210"/>
      <c r="P495" s="210"/>
      <c r="Q495" s="210"/>
      <c r="R495" s="210"/>
      <c r="S495" s="210"/>
      <c r="T495" s="210"/>
      <c r="U495" s="210"/>
      <c r="V495" s="210"/>
      <c r="W495" s="210"/>
    </row>
    <row r="496" spans="1:23" s="209" customFormat="1" ht="15" customHeight="1">
      <c r="A496" s="367"/>
      <c r="B496" s="366"/>
      <c r="C496" s="210"/>
      <c r="D496" s="210"/>
      <c r="E496" s="210"/>
      <c r="F496" s="368"/>
      <c r="G496" s="369"/>
      <c r="H496" s="370"/>
      <c r="I496" s="25"/>
      <c r="K496" s="210"/>
      <c r="L496" s="210"/>
      <c r="M496" s="210"/>
      <c r="N496" s="210"/>
      <c r="O496" s="210"/>
      <c r="P496" s="210"/>
      <c r="Q496" s="210"/>
      <c r="R496" s="210"/>
      <c r="S496" s="210"/>
      <c r="T496" s="210"/>
      <c r="U496" s="210"/>
      <c r="V496" s="210"/>
      <c r="W496" s="210"/>
    </row>
    <row r="497" spans="1:23" s="209" customFormat="1" ht="15" customHeight="1">
      <c r="A497" s="367"/>
      <c r="B497" s="366"/>
      <c r="C497" s="210"/>
      <c r="D497" s="210"/>
      <c r="E497" s="210"/>
      <c r="F497" s="368"/>
      <c r="G497" s="369"/>
      <c r="H497" s="370"/>
      <c r="I497" s="25"/>
      <c r="K497" s="210"/>
      <c r="L497" s="210"/>
      <c r="M497" s="210"/>
      <c r="N497" s="210"/>
      <c r="O497" s="210"/>
      <c r="P497" s="210"/>
      <c r="Q497" s="210"/>
      <c r="R497" s="210"/>
      <c r="S497" s="210"/>
      <c r="T497" s="210"/>
      <c r="U497" s="210"/>
      <c r="V497" s="210"/>
      <c r="W497" s="210"/>
    </row>
    <row r="498" spans="1:23" s="209" customFormat="1" ht="15" customHeight="1">
      <c r="A498" s="367"/>
      <c r="B498" s="366"/>
      <c r="C498" s="210"/>
      <c r="D498" s="210"/>
      <c r="E498" s="210"/>
      <c r="F498" s="368"/>
      <c r="G498" s="369"/>
      <c r="H498" s="370"/>
      <c r="I498" s="25"/>
      <c r="K498" s="210"/>
      <c r="L498" s="210"/>
      <c r="M498" s="210"/>
      <c r="N498" s="210"/>
      <c r="O498" s="210"/>
      <c r="P498" s="210"/>
      <c r="Q498" s="210"/>
      <c r="R498" s="210"/>
      <c r="S498" s="210"/>
      <c r="T498" s="210"/>
      <c r="U498" s="210"/>
      <c r="V498" s="210"/>
      <c r="W498" s="210"/>
    </row>
    <row r="499" spans="1:23" s="209" customFormat="1" ht="15" customHeight="1">
      <c r="A499" s="367"/>
      <c r="B499" s="366"/>
      <c r="C499" s="210"/>
      <c r="D499" s="210"/>
      <c r="E499" s="210"/>
      <c r="F499" s="368"/>
      <c r="G499" s="369"/>
      <c r="H499" s="370"/>
      <c r="I499" s="25"/>
      <c r="K499" s="210"/>
      <c r="L499" s="210"/>
      <c r="M499" s="210"/>
      <c r="N499" s="210"/>
      <c r="O499" s="210"/>
      <c r="P499" s="210"/>
      <c r="Q499" s="210"/>
      <c r="R499" s="210"/>
      <c r="S499" s="210"/>
      <c r="T499" s="210"/>
      <c r="U499" s="210"/>
      <c r="V499" s="210"/>
      <c r="W499" s="210"/>
    </row>
    <row r="500" spans="1:23" s="209" customFormat="1" ht="15" customHeight="1">
      <c r="A500" s="367"/>
      <c r="B500" s="366"/>
      <c r="C500" s="210"/>
      <c r="D500" s="210"/>
      <c r="E500" s="210"/>
      <c r="F500" s="368"/>
      <c r="G500" s="369"/>
      <c r="H500" s="370"/>
      <c r="I500" s="25"/>
      <c r="K500" s="210"/>
      <c r="L500" s="210"/>
      <c r="M500" s="210"/>
      <c r="N500" s="210"/>
      <c r="O500" s="210"/>
      <c r="P500" s="210"/>
      <c r="Q500" s="210"/>
      <c r="R500" s="210"/>
      <c r="S500" s="210"/>
      <c r="T500" s="210"/>
      <c r="U500" s="210"/>
      <c r="V500" s="210"/>
      <c r="W500" s="210"/>
    </row>
    <row r="501" spans="1:23" s="209" customFormat="1" ht="15" customHeight="1">
      <c r="A501" s="367"/>
      <c r="B501" s="366"/>
      <c r="C501" s="210"/>
      <c r="D501" s="210"/>
      <c r="E501" s="210"/>
      <c r="F501" s="368"/>
      <c r="G501" s="369"/>
      <c r="H501" s="370"/>
      <c r="I501" s="25"/>
      <c r="K501" s="210"/>
      <c r="L501" s="210"/>
      <c r="M501" s="210"/>
      <c r="N501" s="210"/>
      <c r="O501" s="210"/>
      <c r="P501" s="210"/>
      <c r="Q501" s="210"/>
      <c r="R501" s="210"/>
      <c r="S501" s="210"/>
      <c r="T501" s="210"/>
      <c r="U501" s="210"/>
      <c r="V501" s="210"/>
      <c r="W501" s="210"/>
    </row>
    <row r="502" spans="1:23" s="209" customFormat="1" ht="15" customHeight="1">
      <c r="A502" s="367"/>
      <c r="B502" s="366"/>
      <c r="C502" s="210"/>
      <c r="D502" s="210"/>
      <c r="E502" s="210"/>
      <c r="F502" s="368"/>
      <c r="G502" s="369"/>
      <c r="H502" s="370"/>
      <c r="I502" s="25"/>
      <c r="K502" s="210"/>
      <c r="L502" s="210"/>
      <c r="M502" s="210"/>
      <c r="N502" s="210"/>
      <c r="O502" s="210"/>
      <c r="P502" s="210"/>
      <c r="Q502" s="210"/>
      <c r="R502" s="210"/>
      <c r="S502" s="210"/>
      <c r="T502" s="210"/>
      <c r="U502" s="210"/>
      <c r="V502" s="210"/>
      <c r="W502" s="210"/>
    </row>
    <row r="503" spans="1:23" s="209" customFormat="1" ht="15" customHeight="1">
      <c r="A503" s="367"/>
      <c r="B503" s="366"/>
      <c r="C503" s="210"/>
      <c r="D503" s="210"/>
      <c r="E503" s="210"/>
      <c r="F503" s="368"/>
      <c r="G503" s="369"/>
      <c r="H503" s="370"/>
      <c r="I503" s="25"/>
      <c r="K503" s="210"/>
      <c r="L503" s="210"/>
      <c r="M503" s="210"/>
      <c r="N503" s="210"/>
      <c r="O503" s="210"/>
      <c r="P503" s="210"/>
      <c r="Q503" s="210"/>
      <c r="R503" s="210"/>
      <c r="S503" s="210"/>
      <c r="T503" s="210"/>
      <c r="U503" s="210"/>
      <c r="V503" s="210"/>
      <c r="W503" s="210"/>
    </row>
    <row r="504" spans="1:23" s="209" customFormat="1" ht="15" customHeight="1">
      <c r="A504" s="367"/>
      <c r="B504" s="366"/>
      <c r="C504" s="210"/>
      <c r="D504" s="210"/>
      <c r="E504" s="210"/>
      <c r="F504" s="368"/>
      <c r="G504" s="369"/>
      <c r="H504" s="370"/>
      <c r="I504" s="25"/>
      <c r="K504" s="210"/>
      <c r="L504" s="210"/>
      <c r="M504" s="210"/>
      <c r="N504" s="210"/>
      <c r="O504" s="210"/>
      <c r="P504" s="210"/>
      <c r="Q504" s="210"/>
      <c r="R504" s="210"/>
      <c r="S504" s="210"/>
      <c r="T504" s="210"/>
      <c r="U504" s="210"/>
      <c r="V504" s="210"/>
      <c r="W504" s="210"/>
    </row>
    <row r="505" spans="1:23" s="209" customFormat="1" ht="15" customHeight="1">
      <c r="A505" s="367"/>
      <c r="B505" s="366"/>
      <c r="C505" s="210"/>
      <c r="D505" s="210"/>
      <c r="E505" s="210"/>
      <c r="F505" s="368"/>
      <c r="G505" s="369"/>
      <c r="H505" s="370"/>
      <c r="I505" s="25"/>
      <c r="K505" s="210"/>
      <c r="L505" s="210"/>
      <c r="M505" s="210"/>
      <c r="N505" s="210"/>
      <c r="O505" s="210"/>
      <c r="P505" s="210"/>
      <c r="Q505" s="210"/>
      <c r="R505" s="210"/>
      <c r="S505" s="210"/>
      <c r="T505" s="210"/>
      <c r="U505" s="210"/>
      <c r="V505" s="210"/>
      <c r="W505" s="210"/>
    </row>
    <row r="506" spans="1:23" s="209" customFormat="1" ht="15" customHeight="1">
      <c r="A506" s="367"/>
      <c r="B506" s="366"/>
      <c r="C506" s="210"/>
      <c r="D506" s="210"/>
      <c r="E506" s="210"/>
      <c r="F506" s="368"/>
      <c r="G506" s="369"/>
      <c r="H506" s="370"/>
      <c r="I506" s="25"/>
      <c r="K506" s="210"/>
      <c r="L506" s="210"/>
      <c r="M506" s="210"/>
      <c r="N506" s="210"/>
      <c r="O506" s="210"/>
      <c r="P506" s="210"/>
      <c r="Q506" s="210"/>
      <c r="R506" s="210"/>
      <c r="S506" s="210"/>
      <c r="T506" s="210"/>
      <c r="U506" s="210"/>
      <c r="V506" s="210"/>
      <c r="W506" s="210"/>
    </row>
    <row r="507" spans="1:23" s="209" customFormat="1" ht="15" customHeight="1">
      <c r="A507" s="367"/>
      <c r="B507" s="366"/>
      <c r="C507" s="210"/>
      <c r="D507" s="210"/>
      <c r="E507" s="210"/>
      <c r="F507" s="368"/>
      <c r="G507" s="369"/>
      <c r="H507" s="370"/>
      <c r="I507" s="25"/>
      <c r="K507" s="210"/>
      <c r="L507" s="210"/>
      <c r="M507" s="210"/>
      <c r="N507" s="210"/>
      <c r="O507" s="210"/>
      <c r="P507" s="210"/>
      <c r="Q507" s="210"/>
      <c r="R507" s="210"/>
      <c r="S507" s="210"/>
      <c r="T507" s="210"/>
      <c r="U507" s="210"/>
      <c r="V507" s="210"/>
      <c r="W507" s="210"/>
    </row>
    <row r="508" spans="1:23" s="209" customFormat="1" ht="15" customHeight="1">
      <c r="A508" s="367"/>
      <c r="B508" s="366"/>
      <c r="C508" s="210"/>
      <c r="D508" s="210"/>
      <c r="E508" s="210"/>
      <c r="F508" s="368"/>
      <c r="G508" s="369"/>
      <c r="H508" s="370"/>
      <c r="I508" s="25"/>
      <c r="K508" s="210"/>
      <c r="L508" s="210"/>
      <c r="M508" s="210"/>
      <c r="N508" s="210"/>
      <c r="O508" s="210"/>
      <c r="P508" s="210"/>
      <c r="Q508" s="210"/>
      <c r="R508" s="210"/>
      <c r="S508" s="210"/>
      <c r="T508" s="210"/>
      <c r="U508" s="210"/>
      <c r="V508" s="210"/>
      <c r="W508" s="210"/>
    </row>
    <row r="509" spans="1:23" s="209" customFormat="1" ht="15" customHeight="1">
      <c r="A509" s="367"/>
      <c r="B509" s="366"/>
      <c r="C509" s="210"/>
      <c r="D509" s="210"/>
      <c r="E509" s="210"/>
      <c r="F509" s="368"/>
      <c r="G509" s="369"/>
      <c r="H509" s="370"/>
      <c r="I509" s="25"/>
      <c r="K509" s="210"/>
      <c r="L509" s="210"/>
      <c r="M509" s="210"/>
      <c r="N509" s="210"/>
      <c r="O509" s="210"/>
      <c r="P509" s="210"/>
      <c r="Q509" s="210"/>
      <c r="R509" s="210"/>
      <c r="S509" s="210"/>
      <c r="T509" s="210"/>
      <c r="U509" s="210"/>
      <c r="V509" s="210"/>
      <c r="W509" s="210"/>
    </row>
    <row r="510" spans="1:23" s="209" customFormat="1" ht="15" customHeight="1">
      <c r="A510" s="367"/>
      <c r="B510" s="366"/>
      <c r="C510" s="210"/>
      <c r="D510" s="210"/>
      <c r="E510" s="210"/>
      <c r="F510" s="368"/>
      <c r="G510" s="369"/>
      <c r="H510" s="370"/>
      <c r="I510" s="25"/>
      <c r="K510" s="210"/>
      <c r="L510" s="210"/>
      <c r="M510" s="210"/>
      <c r="N510" s="210"/>
      <c r="O510" s="210"/>
      <c r="P510" s="210"/>
      <c r="Q510" s="210"/>
      <c r="R510" s="210"/>
      <c r="S510" s="210"/>
      <c r="T510" s="210"/>
      <c r="U510" s="210"/>
      <c r="V510" s="210"/>
      <c r="W510" s="210"/>
    </row>
    <row r="511" spans="1:23" s="209" customFormat="1" ht="15" customHeight="1">
      <c r="A511" s="367"/>
      <c r="B511" s="366"/>
      <c r="C511" s="210"/>
      <c r="D511" s="210"/>
      <c r="E511" s="210"/>
      <c r="F511" s="368"/>
      <c r="G511" s="369"/>
      <c r="H511" s="370"/>
      <c r="I511" s="25"/>
      <c r="K511" s="210"/>
      <c r="L511" s="210"/>
      <c r="M511" s="210"/>
      <c r="N511" s="210"/>
      <c r="O511" s="210"/>
      <c r="P511" s="210"/>
      <c r="Q511" s="210"/>
      <c r="R511" s="210"/>
      <c r="S511" s="210"/>
      <c r="T511" s="210"/>
      <c r="U511" s="210"/>
      <c r="V511" s="210"/>
      <c r="W511" s="210"/>
    </row>
    <row r="512" spans="1:23" s="209" customFormat="1" ht="15" customHeight="1">
      <c r="A512" s="367"/>
      <c r="B512" s="366"/>
      <c r="C512" s="210"/>
      <c r="D512" s="210"/>
      <c r="E512" s="210"/>
      <c r="F512" s="368"/>
      <c r="G512" s="369"/>
      <c r="H512" s="370"/>
      <c r="I512" s="25"/>
      <c r="K512" s="210"/>
      <c r="L512" s="210"/>
      <c r="M512" s="210"/>
      <c r="N512" s="210"/>
      <c r="O512" s="210"/>
      <c r="P512" s="210"/>
      <c r="Q512" s="210"/>
      <c r="R512" s="210"/>
      <c r="S512" s="210"/>
      <c r="T512" s="210"/>
      <c r="U512" s="210"/>
      <c r="V512" s="210"/>
      <c r="W512" s="210"/>
    </row>
    <row r="513" spans="1:23" s="209" customFormat="1" ht="15" customHeight="1">
      <c r="A513" s="367"/>
      <c r="B513" s="366"/>
      <c r="C513" s="210"/>
      <c r="D513" s="210"/>
      <c r="E513" s="210"/>
      <c r="F513" s="368"/>
      <c r="G513" s="369"/>
      <c r="H513" s="370"/>
      <c r="I513" s="25"/>
      <c r="K513" s="210"/>
      <c r="L513" s="210"/>
      <c r="M513" s="210"/>
      <c r="N513" s="210"/>
      <c r="O513" s="210"/>
      <c r="P513" s="210"/>
      <c r="Q513" s="210"/>
      <c r="R513" s="210"/>
      <c r="S513" s="210"/>
      <c r="T513" s="210"/>
      <c r="U513" s="210"/>
      <c r="V513" s="210"/>
      <c r="W513" s="210"/>
    </row>
    <row r="514" spans="1:23" s="209" customFormat="1" ht="15" customHeight="1">
      <c r="A514" s="367"/>
      <c r="B514" s="366"/>
      <c r="C514" s="210"/>
      <c r="D514" s="210"/>
      <c r="E514" s="210"/>
      <c r="F514" s="368"/>
      <c r="G514" s="369"/>
      <c r="H514" s="370"/>
      <c r="I514" s="25"/>
      <c r="K514" s="210"/>
      <c r="L514" s="210"/>
      <c r="M514" s="210"/>
      <c r="N514" s="210"/>
      <c r="O514" s="210"/>
      <c r="P514" s="210"/>
      <c r="Q514" s="210"/>
      <c r="R514" s="210"/>
      <c r="S514" s="210"/>
      <c r="T514" s="210"/>
      <c r="U514" s="210"/>
      <c r="V514" s="210"/>
      <c r="W514" s="210"/>
    </row>
    <row r="515" spans="1:23" s="209" customFormat="1" ht="15" customHeight="1">
      <c r="A515" s="367"/>
      <c r="B515" s="366"/>
      <c r="C515" s="210"/>
      <c r="D515" s="210"/>
      <c r="E515" s="210"/>
      <c r="F515" s="368"/>
      <c r="G515" s="369"/>
      <c r="H515" s="370"/>
      <c r="I515" s="25"/>
      <c r="K515" s="210"/>
      <c r="L515" s="210"/>
      <c r="M515" s="210"/>
      <c r="N515" s="210"/>
      <c r="O515" s="210"/>
      <c r="P515" s="210"/>
      <c r="Q515" s="210"/>
      <c r="R515" s="210"/>
      <c r="S515" s="210"/>
      <c r="T515" s="210"/>
      <c r="U515" s="210"/>
      <c r="V515" s="210"/>
      <c r="W515" s="210"/>
    </row>
    <row r="516" spans="1:23" s="209" customFormat="1" ht="15" customHeight="1">
      <c r="A516" s="367"/>
      <c r="B516" s="366"/>
      <c r="C516" s="210"/>
      <c r="D516" s="210"/>
      <c r="E516" s="210"/>
      <c r="F516" s="368"/>
      <c r="G516" s="369"/>
      <c r="H516" s="370"/>
      <c r="I516" s="25"/>
      <c r="K516" s="210"/>
      <c r="L516" s="210"/>
      <c r="M516" s="210"/>
      <c r="N516" s="210"/>
      <c r="O516" s="210"/>
      <c r="P516" s="210"/>
      <c r="Q516" s="210"/>
      <c r="R516" s="210"/>
      <c r="S516" s="210"/>
      <c r="T516" s="210"/>
      <c r="U516" s="210"/>
      <c r="V516" s="210"/>
      <c r="W516" s="210"/>
    </row>
    <row r="517" spans="1:23" s="209" customFormat="1" ht="15" customHeight="1">
      <c r="A517" s="367"/>
      <c r="B517" s="366"/>
      <c r="C517" s="210"/>
      <c r="D517" s="210"/>
      <c r="E517" s="210"/>
      <c r="F517" s="368"/>
      <c r="G517" s="369"/>
      <c r="H517" s="370"/>
      <c r="I517" s="25"/>
      <c r="K517" s="210"/>
      <c r="L517" s="210"/>
      <c r="M517" s="210"/>
      <c r="N517" s="210"/>
      <c r="O517" s="210"/>
      <c r="P517" s="210"/>
      <c r="Q517" s="210"/>
      <c r="R517" s="210"/>
      <c r="S517" s="210"/>
      <c r="T517" s="210"/>
      <c r="U517" s="210"/>
      <c r="V517" s="210"/>
      <c r="W517" s="210"/>
    </row>
    <row r="518" spans="1:23" s="209" customFormat="1" ht="15" customHeight="1">
      <c r="A518" s="367"/>
      <c r="B518" s="366"/>
      <c r="C518" s="210"/>
      <c r="D518" s="210"/>
      <c r="E518" s="210"/>
      <c r="F518" s="368"/>
      <c r="G518" s="369"/>
      <c r="H518" s="370"/>
      <c r="I518" s="25"/>
      <c r="K518" s="210"/>
      <c r="L518" s="210"/>
      <c r="M518" s="210"/>
      <c r="N518" s="210"/>
      <c r="O518" s="210"/>
      <c r="P518" s="210"/>
      <c r="Q518" s="210"/>
      <c r="R518" s="210"/>
      <c r="S518" s="210"/>
      <c r="T518" s="210"/>
      <c r="U518" s="210"/>
      <c r="V518" s="210"/>
      <c r="W518" s="210"/>
    </row>
    <row r="519" spans="1:23" s="209" customFormat="1" ht="15" customHeight="1">
      <c r="A519" s="367"/>
      <c r="B519" s="366"/>
      <c r="C519" s="210"/>
      <c r="D519" s="210"/>
      <c r="E519" s="210"/>
      <c r="F519" s="368"/>
      <c r="G519" s="369"/>
      <c r="H519" s="370"/>
      <c r="I519" s="25"/>
      <c r="K519" s="210"/>
      <c r="L519" s="210"/>
      <c r="M519" s="210"/>
      <c r="N519" s="210"/>
      <c r="O519" s="210"/>
      <c r="P519" s="210"/>
      <c r="Q519" s="210"/>
      <c r="R519" s="210"/>
      <c r="S519" s="210"/>
      <c r="T519" s="210"/>
      <c r="U519" s="210"/>
      <c r="V519" s="210"/>
      <c r="W519" s="210"/>
    </row>
    <row r="520" spans="1:23" s="209" customFormat="1" ht="15" customHeight="1">
      <c r="A520" s="367"/>
      <c r="B520" s="366"/>
      <c r="C520" s="210"/>
      <c r="D520" s="210"/>
      <c r="E520" s="210"/>
      <c r="F520" s="368"/>
      <c r="G520" s="369"/>
      <c r="H520" s="370"/>
      <c r="I520" s="25"/>
      <c r="K520" s="210"/>
      <c r="L520" s="210"/>
      <c r="M520" s="210"/>
      <c r="N520" s="210"/>
      <c r="O520" s="210"/>
      <c r="P520" s="210"/>
      <c r="Q520" s="210"/>
      <c r="R520" s="210"/>
      <c r="S520" s="210"/>
      <c r="T520" s="210"/>
      <c r="U520" s="210"/>
      <c r="V520" s="210"/>
      <c r="W520" s="210"/>
    </row>
    <row r="521" spans="1:23" s="209" customFormat="1" ht="15" customHeight="1">
      <c r="A521" s="367"/>
      <c r="B521" s="366"/>
      <c r="C521" s="210"/>
      <c r="D521" s="210"/>
      <c r="E521" s="210"/>
      <c r="F521" s="368"/>
      <c r="G521" s="369"/>
      <c r="H521" s="370"/>
      <c r="I521" s="25"/>
      <c r="K521" s="210"/>
      <c r="L521" s="210"/>
      <c r="M521" s="210"/>
      <c r="N521" s="210"/>
      <c r="O521" s="210"/>
      <c r="P521" s="210"/>
      <c r="Q521" s="210"/>
      <c r="R521" s="210"/>
      <c r="S521" s="210"/>
      <c r="T521" s="210"/>
      <c r="U521" s="210"/>
      <c r="V521" s="210"/>
      <c r="W521" s="210"/>
    </row>
    <row r="522" spans="1:23" s="209" customFormat="1" ht="15" customHeight="1">
      <c r="A522" s="367"/>
      <c r="B522" s="366"/>
      <c r="C522" s="210"/>
      <c r="D522" s="210"/>
      <c r="E522" s="210"/>
      <c r="F522" s="368"/>
      <c r="G522" s="369"/>
      <c r="H522" s="370"/>
      <c r="I522" s="25"/>
      <c r="K522" s="210"/>
      <c r="L522" s="210"/>
      <c r="M522" s="210"/>
      <c r="N522" s="210"/>
      <c r="O522" s="210"/>
      <c r="P522" s="210"/>
      <c r="Q522" s="210"/>
      <c r="R522" s="210"/>
      <c r="S522" s="210"/>
      <c r="T522" s="210"/>
      <c r="U522" s="210"/>
      <c r="V522" s="210"/>
      <c r="W522" s="210"/>
    </row>
    <row r="523" spans="1:23" s="209" customFormat="1" ht="15" customHeight="1">
      <c r="A523" s="367"/>
      <c r="B523" s="366"/>
      <c r="C523" s="210"/>
      <c r="D523" s="210"/>
      <c r="E523" s="210"/>
      <c r="F523" s="368"/>
      <c r="G523" s="369"/>
      <c r="H523" s="370"/>
      <c r="I523" s="25"/>
      <c r="K523" s="210"/>
      <c r="L523" s="210"/>
      <c r="M523" s="210"/>
      <c r="N523" s="210"/>
      <c r="O523" s="210"/>
      <c r="P523" s="210"/>
      <c r="Q523" s="210"/>
      <c r="R523" s="210"/>
      <c r="S523" s="210"/>
      <c r="T523" s="210"/>
      <c r="U523" s="210"/>
      <c r="V523" s="210"/>
      <c r="W523" s="210"/>
    </row>
    <row r="524" spans="1:23" s="209" customFormat="1" ht="15" customHeight="1">
      <c r="A524" s="367"/>
      <c r="B524" s="366"/>
      <c r="C524" s="210"/>
      <c r="D524" s="210"/>
      <c r="E524" s="210"/>
      <c r="F524" s="368"/>
      <c r="G524" s="369"/>
      <c r="H524" s="370"/>
      <c r="I524" s="25"/>
      <c r="K524" s="210"/>
      <c r="L524" s="210"/>
      <c r="M524" s="210"/>
      <c r="N524" s="210"/>
      <c r="O524" s="210"/>
      <c r="P524" s="210"/>
      <c r="Q524" s="210"/>
      <c r="R524" s="210"/>
      <c r="S524" s="210"/>
      <c r="T524" s="210"/>
      <c r="U524" s="210"/>
      <c r="V524" s="210"/>
      <c r="W524" s="210"/>
    </row>
    <row r="525" spans="1:23" s="209" customFormat="1" ht="15" customHeight="1">
      <c r="A525" s="367"/>
      <c r="B525" s="366"/>
      <c r="C525" s="210"/>
      <c r="D525" s="210"/>
      <c r="E525" s="210"/>
      <c r="F525" s="368"/>
      <c r="G525" s="369"/>
      <c r="H525" s="370"/>
      <c r="I525" s="25"/>
      <c r="K525" s="210"/>
      <c r="L525" s="210"/>
      <c r="M525" s="210"/>
      <c r="N525" s="210"/>
      <c r="O525" s="210"/>
      <c r="P525" s="210"/>
      <c r="Q525" s="210"/>
      <c r="R525" s="210"/>
      <c r="S525" s="210"/>
      <c r="T525" s="210"/>
      <c r="U525" s="210"/>
      <c r="V525" s="210"/>
      <c r="W525" s="210"/>
    </row>
    <row r="526" spans="1:23" s="209" customFormat="1" ht="15" customHeight="1">
      <c r="A526" s="367"/>
      <c r="B526" s="366"/>
      <c r="C526" s="210"/>
      <c r="D526" s="210"/>
      <c r="E526" s="210"/>
      <c r="F526" s="368"/>
      <c r="G526" s="369"/>
      <c r="H526" s="370"/>
      <c r="I526" s="25"/>
      <c r="K526" s="210"/>
      <c r="L526" s="210"/>
      <c r="M526" s="210"/>
      <c r="N526" s="210"/>
      <c r="O526" s="210"/>
      <c r="P526" s="210"/>
      <c r="Q526" s="210"/>
      <c r="R526" s="210"/>
      <c r="S526" s="210"/>
      <c r="T526" s="210"/>
      <c r="U526" s="210"/>
      <c r="V526" s="210"/>
      <c r="W526" s="210"/>
    </row>
    <row r="527" spans="1:23" s="209" customFormat="1" ht="15" customHeight="1">
      <c r="A527" s="367"/>
      <c r="B527" s="366"/>
      <c r="C527" s="210"/>
      <c r="D527" s="210"/>
      <c r="E527" s="210"/>
      <c r="F527" s="368"/>
      <c r="G527" s="369"/>
      <c r="H527" s="370"/>
      <c r="I527" s="25"/>
      <c r="K527" s="210"/>
      <c r="L527" s="210"/>
      <c r="M527" s="210"/>
      <c r="N527" s="210"/>
      <c r="O527" s="210"/>
      <c r="P527" s="210"/>
      <c r="Q527" s="210"/>
      <c r="R527" s="210"/>
      <c r="S527" s="210"/>
      <c r="T527" s="210"/>
      <c r="U527" s="210"/>
      <c r="V527" s="210"/>
      <c r="W527" s="210"/>
    </row>
    <row r="528" spans="1:23" s="209" customFormat="1" ht="15" customHeight="1">
      <c r="A528" s="367"/>
      <c r="B528" s="366"/>
      <c r="C528" s="210"/>
      <c r="D528" s="210"/>
      <c r="E528" s="210"/>
      <c r="F528" s="368"/>
      <c r="G528" s="369"/>
      <c r="H528" s="370"/>
      <c r="I528" s="25"/>
      <c r="K528" s="210"/>
      <c r="L528" s="210"/>
      <c r="M528" s="210"/>
      <c r="N528" s="210"/>
      <c r="O528" s="210"/>
      <c r="P528" s="210"/>
      <c r="Q528" s="210"/>
      <c r="R528" s="210"/>
      <c r="S528" s="210"/>
      <c r="T528" s="210"/>
      <c r="U528" s="210"/>
      <c r="V528" s="210"/>
      <c r="W528" s="210"/>
    </row>
    <row r="529" spans="1:23" s="209" customFormat="1" ht="15" customHeight="1">
      <c r="A529" s="367"/>
      <c r="B529" s="366"/>
      <c r="C529" s="210"/>
      <c r="D529" s="210"/>
      <c r="E529" s="210"/>
      <c r="F529" s="368"/>
      <c r="G529" s="369"/>
      <c r="H529" s="370"/>
      <c r="I529" s="25"/>
      <c r="K529" s="210"/>
      <c r="L529" s="210"/>
      <c r="M529" s="210"/>
      <c r="N529" s="210"/>
      <c r="O529" s="210"/>
      <c r="P529" s="210"/>
      <c r="Q529" s="210"/>
      <c r="R529" s="210"/>
      <c r="S529" s="210"/>
      <c r="T529" s="210"/>
      <c r="U529" s="210"/>
      <c r="V529" s="210"/>
      <c r="W529" s="210"/>
    </row>
    <row r="530" spans="1:23" s="209" customFormat="1" ht="15" customHeight="1">
      <c r="A530" s="367"/>
      <c r="B530" s="366"/>
      <c r="C530" s="210"/>
      <c r="D530" s="210"/>
      <c r="E530" s="210"/>
      <c r="F530" s="368"/>
      <c r="G530" s="369"/>
      <c r="H530" s="370"/>
      <c r="I530" s="25"/>
      <c r="K530" s="210"/>
      <c r="L530" s="210"/>
      <c r="M530" s="210"/>
      <c r="N530" s="210"/>
      <c r="O530" s="210"/>
      <c r="P530" s="210"/>
      <c r="Q530" s="210"/>
      <c r="R530" s="210"/>
      <c r="S530" s="210"/>
      <c r="T530" s="210"/>
      <c r="U530" s="210"/>
      <c r="V530" s="210"/>
      <c r="W530" s="210"/>
    </row>
    <row r="531" spans="1:23" s="209" customFormat="1" ht="15" customHeight="1">
      <c r="A531" s="367"/>
      <c r="B531" s="366"/>
      <c r="C531" s="210"/>
      <c r="D531" s="210"/>
      <c r="E531" s="210"/>
      <c r="F531" s="368"/>
      <c r="G531" s="369"/>
      <c r="H531" s="370"/>
      <c r="I531" s="25"/>
      <c r="K531" s="210"/>
      <c r="L531" s="210"/>
      <c r="M531" s="210"/>
      <c r="N531" s="210"/>
      <c r="O531" s="210"/>
      <c r="P531" s="210"/>
      <c r="Q531" s="210"/>
      <c r="R531" s="210"/>
      <c r="S531" s="210"/>
      <c r="T531" s="210"/>
      <c r="U531" s="210"/>
      <c r="V531" s="210"/>
      <c r="W531" s="210"/>
    </row>
    <row r="532" spans="1:23" s="209" customFormat="1" ht="15" customHeight="1">
      <c r="A532" s="367"/>
      <c r="B532" s="366"/>
      <c r="C532" s="210"/>
      <c r="D532" s="210"/>
      <c r="E532" s="210"/>
      <c r="F532" s="368"/>
      <c r="G532" s="369"/>
      <c r="H532" s="370"/>
      <c r="I532" s="25"/>
      <c r="K532" s="210"/>
      <c r="L532" s="210"/>
      <c r="M532" s="210"/>
      <c r="N532" s="210"/>
      <c r="O532" s="210"/>
      <c r="P532" s="210"/>
      <c r="Q532" s="210"/>
      <c r="R532" s="210"/>
      <c r="S532" s="210"/>
      <c r="T532" s="210"/>
      <c r="U532" s="210"/>
      <c r="V532" s="210"/>
      <c r="W532" s="210"/>
    </row>
    <row r="533" spans="1:23" s="209" customFormat="1" ht="15" customHeight="1">
      <c r="A533" s="367"/>
      <c r="B533" s="366"/>
      <c r="C533" s="210"/>
      <c r="D533" s="210"/>
      <c r="E533" s="210"/>
      <c r="F533" s="368"/>
      <c r="G533" s="369"/>
      <c r="H533" s="370"/>
      <c r="I533" s="25"/>
      <c r="K533" s="210"/>
      <c r="L533" s="210"/>
      <c r="M533" s="210"/>
      <c r="N533" s="210"/>
      <c r="O533" s="210"/>
      <c r="P533" s="210"/>
      <c r="Q533" s="210"/>
      <c r="R533" s="210"/>
      <c r="S533" s="210"/>
      <c r="T533" s="210"/>
      <c r="U533" s="210"/>
      <c r="V533" s="210"/>
      <c r="W533" s="210"/>
    </row>
    <row r="534" spans="1:23" s="209" customFormat="1" ht="15" customHeight="1">
      <c r="A534" s="367"/>
      <c r="B534" s="366"/>
      <c r="C534" s="210"/>
      <c r="D534" s="210"/>
      <c r="E534" s="210"/>
      <c r="F534" s="368"/>
      <c r="G534" s="369"/>
      <c r="H534" s="370"/>
      <c r="I534" s="25"/>
      <c r="K534" s="210"/>
      <c r="L534" s="210"/>
      <c r="M534" s="210"/>
      <c r="N534" s="210"/>
      <c r="O534" s="210"/>
      <c r="P534" s="210"/>
      <c r="Q534" s="210"/>
      <c r="R534" s="210"/>
      <c r="S534" s="210"/>
      <c r="T534" s="210"/>
      <c r="U534" s="210"/>
      <c r="V534" s="210"/>
      <c r="W534" s="210"/>
    </row>
    <row r="535" spans="1:23" s="209" customFormat="1" ht="15" customHeight="1">
      <c r="A535" s="367"/>
      <c r="B535" s="366"/>
      <c r="C535" s="210"/>
      <c r="D535" s="210"/>
      <c r="E535" s="210"/>
      <c r="F535" s="368"/>
      <c r="G535" s="369"/>
      <c r="H535" s="370"/>
      <c r="I535" s="25"/>
      <c r="K535" s="210"/>
      <c r="L535" s="210"/>
      <c r="M535" s="210"/>
      <c r="N535" s="210"/>
      <c r="O535" s="210"/>
      <c r="P535" s="210"/>
      <c r="Q535" s="210"/>
      <c r="R535" s="210"/>
      <c r="S535" s="210"/>
      <c r="T535" s="210"/>
      <c r="U535" s="210"/>
      <c r="V535" s="210"/>
      <c r="W535" s="210"/>
    </row>
    <row r="536" spans="1:23" s="209" customFormat="1" ht="15" customHeight="1">
      <c r="A536" s="367"/>
      <c r="B536" s="366"/>
      <c r="C536" s="210"/>
      <c r="D536" s="210"/>
      <c r="E536" s="210"/>
      <c r="F536" s="368"/>
      <c r="G536" s="369"/>
      <c r="H536" s="370"/>
      <c r="I536" s="25"/>
      <c r="K536" s="210"/>
      <c r="L536" s="210"/>
      <c r="M536" s="210"/>
      <c r="N536" s="210"/>
      <c r="O536" s="210"/>
      <c r="P536" s="210"/>
      <c r="Q536" s="210"/>
      <c r="R536" s="210"/>
      <c r="S536" s="210"/>
      <c r="T536" s="210"/>
      <c r="U536" s="210"/>
      <c r="V536" s="210"/>
      <c r="W536" s="210"/>
    </row>
    <row r="537" spans="1:23" s="209" customFormat="1" ht="15" customHeight="1">
      <c r="A537" s="367"/>
      <c r="B537" s="366"/>
      <c r="C537" s="210"/>
      <c r="D537" s="210"/>
      <c r="E537" s="210"/>
      <c r="F537" s="368"/>
      <c r="G537" s="369"/>
      <c r="H537" s="370"/>
      <c r="I537" s="25"/>
      <c r="K537" s="210"/>
      <c r="L537" s="210"/>
      <c r="M537" s="210"/>
      <c r="N537" s="210"/>
      <c r="O537" s="210"/>
      <c r="P537" s="210"/>
      <c r="Q537" s="210"/>
      <c r="R537" s="210"/>
      <c r="S537" s="210"/>
      <c r="T537" s="210"/>
      <c r="U537" s="210"/>
      <c r="V537" s="210"/>
      <c r="W537" s="210"/>
    </row>
    <row r="538" spans="1:23" s="209" customFormat="1" ht="15" customHeight="1">
      <c r="A538" s="367"/>
      <c r="B538" s="366"/>
      <c r="C538" s="210"/>
      <c r="D538" s="210"/>
      <c r="E538" s="210"/>
      <c r="F538" s="368"/>
      <c r="G538" s="369"/>
      <c r="H538" s="370"/>
      <c r="I538" s="25"/>
      <c r="K538" s="210"/>
      <c r="L538" s="210"/>
      <c r="M538" s="210"/>
      <c r="N538" s="210"/>
      <c r="O538" s="210"/>
      <c r="P538" s="210"/>
      <c r="Q538" s="210"/>
      <c r="R538" s="210"/>
      <c r="S538" s="210"/>
      <c r="T538" s="210"/>
      <c r="U538" s="210"/>
      <c r="V538" s="210"/>
      <c r="W538" s="210"/>
    </row>
    <row r="539" spans="1:23" s="209" customFormat="1" ht="15" customHeight="1">
      <c r="A539" s="367"/>
      <c r="B539" s="366"/>
      <c r="C539" s="210"/>
      <c r="D539" s="210"/>
      <c r="E539" s="210"/>
      <c r="F539" s="368"/>
      <c r="G539" s="369"/>
      <c r="H539" s="370"/>
      <c r="I539" s="25"/>
      <c r="K539" s="210"/>
      <c r="L539" s="210"/>
      <c r="M539" s="210"/>
      <c r="N539" s="210"/>
      <c r="O539" s="210"/>
      <c r="P539" s="210"/>
      <c r="Q539" s="210"/>
      <c r="R539" s="210"/>
      <c r="S539" s="210"/>
      <c r="T539" s="210"/>
      <c r="U539" s="210"/>
      <c r="V539" s="210"/>
      <c r="W539" s="210"/>
    </row>
    <row r="540" spans="1:23" s="209" customFormat="1" ht="15" customHeight="1">
      <c r="A540" s="367"/>
      <c r="B540" s="366"/>
      <c r="C540" s="210"/>
      <c r="D540" s="210"/>
      <c r="E540" s="210"/>
      <c r="F540" s="368"/>
      <c r="G540" s="369"/>
      <c r="H540" s="370"/>
      <c r="I540" s="25"/>
      <c r="K540" s="210"/>
      <c r="L540" s="210"/>
      <c r="M540" s="210"/>
      <c r="N540" s="210"/>
      <c r="O540" s="210"/>
      <c r="P540" s="210"/>
      <c r="Q540" s="210"/>
      <c r="R540" s="210"/>
      <c r="S540" s="210"/>
      <c r="T540" s="210"/>
      <c r="U540" s="210"/>
      <c r="V540" s="210"/>
      <c r="W540" s="210"/>
    </row>
    <row r="541" spans="1:23" s="209" customFormat="1" ht="15" customHeight="1">
      <c r="A541" s="367"/>
      <c r="B541" s="366"/>
      <c r="C541" s="210"/>
      <c r="D541" s="210"/>
      <c r="E541" s="210"/>
      <c r="F541" s="368"/>
      <c r="G541" s="369"/>
      <c r="H541" s="370"/>
      <c r="I541" s="25"/>
      <c r="K541" s="210"/>
      <c r="L541" s="210"/>
      <c r="M541" s="210"/>
      <c r="N541" s="210"/>
      <c r="O541" s="210"/>
      <c r="P541" s="210"/>
      <c r="Q541" s="210"/>
      <c r="R541" s="210"/>
      <c r="S541" s="210"/>
      <c r="T541" s="210"/>
      <c r="U541" s="210"/>
      <c r="V541" s="210"/>
      <c r="W541" s="210"/>
    </row>
    <row r="542" spans="1:23" s="209" customFormat="1" ht="15" customHeight="1">
      <c r="A542" s="367"/>
      <c r="B542" s="366"/>
      <c r="C542" s="210"/>
      <c r="D542" s="210"/>
      <c r="E542" s="210"/>
      <c r="F542" s="368"/>
      <c r="G542" s="369"/>
      <c r="H542" s="370"/>
      <c r="I542" s="25"/>
      <c r="K542" s="210"/>
      <c r="L542" s="210"/>
      <c r="M542" s="210"/>
      <c r="N542" s="210"/>
      <c r="O542" s="210"/>
      <c r="P542" s="210"/>
      <c r="Q542" s="210"/>
      <c r="R542" s="210"/>
      <c r="S542" s="210"/>
      <c r="T542" s="210"/>
      <c r="U542" s="210"/>
      <c r="V542" s="210"/>
      <c r="W542" s="210"/>
    </row>
    <row r="543" spans="1:23" s="209" customFormat="1" ht="15" customHeight="1">
      <c r="A543" s="367"/>
      <c r="B543" s="366"/>
      <c r="C543" s="210"/>
      <c r="D543" s="210"/>
      <c r="E543" s="210"/>
      <c r="F543" s="368"/>
      <c r="G543" s="369"/>
      <c r="H543" s="370"/>
      <c r="I543" s="25"/>
      <c r="K543" s="210"/>
      <c r="L543" s="210"/>
      <c r="M543" s="210"/>
      <c r="N543" s="210"/>
      <c r="O543" s="210"/>
      <c r="P543" s="210"/>
      <c r="Q543" s="210"/>
      <c r="R543" s="210"/>
      <c r="S543" s="210"/>
      <c r="T543" s="210"/>
      <c r="U543" s="210"/>
      <c r="V543" s="210"/>
      <c r="W543" s="210"/>
    </row>
    <row r="544" spans="1:23" s="209" customFormat="1" ht="15" customHeight="1">
      <c r="A544" s="367"/>
      <c r="B544" s="366"/>
      <c r="C544" s="210"/>
      <c r="D544" s="210"/>
      <c r="E544" s="210"/>
      <c r="F544" s="368"/>
      <c r="G544" s="369"/>
      <c r="H544" s="370"/>
      <c r="I544" s="25"/>
      <c r="K544" s="210"/>
      <c r="L544" s="210"/>
      <c r="M544" s="210"/>
      <c r="N544" s="210"/>
      <c r="O544" s="210"/>
      <c r="P544" s="210"/>
      <c r="Q544" s="210"/>
      <c r="R544" s="210"/>
      <c r="S544" s="210"/>
      <c r="T544" s="210"/>
      <c r="U544" s="210"/>
      <c r="V544" s="210"/>
      <c r="W544" s="210"/>
    </row>
    <row r="545" spans="1:23" s="209" customFormat="1" ht="15" customHeight="1">
      <c r="A545" s="367"/>
      <c r="B545" s="366"/>
      <c r="C545" s="210"/>
      <c r="D545" s="210"/>
      <c r="E545" s="210"/>
      <c r="F545" s="368"/>
      <c r="G545" s="369"/>
      <c r="H545" s="370"/>
      <c r="I545" s="25"/>
      <c r="K545" s="210"/>
      <c r="L545" s="210"/>
      <c r="M545" s="210"/>
      <c r="N545" s="210"/>
      <c r="O545" s="210"/>
      <c r="P545" s="210"/>
      <c r="Q545" s="210"/>
      <c r="R545" s="210"/>
      <c r="S545" s="210"/>
      <c r="T545" s="210"/>
      <c r="U545" s="210"/>
      <c r="V545" s="210"/>
      <c r="W545" s="210"/>
    </row>
    <row r="546" spans="1:23" s="209" customFormat="1" ht="15" customHeight="1">
      <c r="A546" s="367"/>
      <c r="B546" s="366"/>
      <c r="C546" s="210"/>
      <c r="D546" s="210"/>
      <c r="E546" s="210"/>
      <c r="F546" s="368"/>
      <c r="G546" s="369"/>
      <c r="H546" s="370"/>
      <c r="I546" s="25"/>
      <c r="K546" s="210"/>
      <c r="L546" s="210"/>
      <c r="M546" s="210"/>
      <c r="N546" s="210"/>
      <c r="O546" s="210"/>
      <c r="P546" s="210"/>
      <c r="Q546" s="210"/>
      <c r="R546" s="210"/>
      <c r="S546" s="210"/>
      <c r="T546" s="210"/>
      <c r="U546" s="210"/>
      <c r="V546" s="210"/>
      <c r="W546" s="210"/>
    </row>
    <row r="547" spans="1:23" s="209" customFormat="1" ht="15" customHeight="1">
      <c r="A547" s="367"/>
      <c r="B547" s="366"/>
      <c r="C547" s="210"/>
      <c r="D547" s="210"/>
      <c r="E547" s="210"/>
      <c r="F547" s="368"/>
      <c r="G547" s="369"/>
      <c r="H547" s="370"/>
      <c r="I547" s="25"/>
      <c r="K547" s="210"/>
      <c r="L547" s="210"/>
      <c r="M547" s="210"/>
      <c r="N547" s="210"/>
      <c r="O547" s="210"/>
      <c r="P547" s="210"/>
      <c r="Q547" s="210"/>
      <c r="R547" s="210"/>
      <c r="S547" s="210"/>
      <c r="T547" s="210"/>
      <c r="U547" s="210"/>
      <c r="V547" s="210"/>
      <c r="W547" s="210"/>
    </row>
    <row r="548" spans="1:23" s="209" customFormat="1" ht="15" customHeight="1">
      <c r="A548" s="367"/>
      <c r="B548" s="366"/>
      <c r="C548" s="210"/>
      <c r="D548" s="210"/>
      <c r="E548" s="210"/>
      <c r="F548" s="368"/>
      <c r="G548" s="369"/>
      <c r="H548" s="370"/>
      <c r="I548" s="25"/>
      <c r="K548" s="210"/>
      <c r="L548" s="210"/>
      <c r="M548" s="210"/>
      <c r="N548" s="210"/>
      <c r="O548" s="210"/>
      <c r="P548" s="210"/>
      <c r="Q548" s="210"/>
      <c r="R548" s="210"/>
      <c r="S548" s="210"/>
      <c r="T548" s="210"/>
      <c r="U548" s="210"/>
      <c r="V548" s="210"/>
      <c r="W548" s="210"/>
    </row>
    <row r="549" spans="1:23" s="209" customFormat="1" ht="15" customHeight="1">
      <c r="A549" s="367"/>
      <c r="B549" s="366"/>
      <c r="C549" s="210"/>
      <c r="D549" s="210"/>
      <c r="E549" s="210"/>
      <c r="F549" s="368"/>
      <c r="G549" s="369"/>
      <c r="H549" s="370"/>
      <c r="I549" s="25"/>
      <c r="K549" s="210"/>
      <c r="L549" s="210"/>
      <c r="M549" s="210"/>
      <c r="N549" s="210"/>
      <c r="O549" s="210"/>
      <c r="P549" s="210"/>
      <c r="Q549" s="210"/>
      <c r="R549" s="210"/>
      <c r="S549" s="210"/>
      <c r="T549" s="210"/>
      <c r="U549" s="210"/>
      <c r="V549" s="210"/>
      <c r="W549" s="210"/>
    </row>
    <row r="550" spans="1:23" s="209" customFormat="1" ht="15" customHeight="1">
      <c r="A550" s="367"/>
      <c r="B550" s="366"/>
      <c r="C550" s="210"/>
      <c r="D550" s="210"/>
      <c r="E550" s="210"/>
      <c r="F550" s="368"/>
      <c r="G550" s="369"/>
      <c r="H550" s="370"/>
      <c r="I550" s="25"/>
      <c r="K550" s="210"/>
      <c r="L550" s="210"/>
      <c r="M550" s="210"/>
      <c r="N550" s="210"/>
      <c r="O550" s="210"/>
      <c r="P550" s="210"/>
      <c r="Q550" s="210"/>
      <c r="R550" s="210"/>
      <c r="S550" s="210"/>
      <c r="T550" s="210"/>
      <c r="U550" s="210"/>
      <c r="V550" s="210"/>
      <c r="W550" s="210"/>
    </row>
    <row r="551" spans="1:23" s="209" customFormat="1" ht="15" customHeight="1">
      <c r="A551" s="367"/>
      <c r="B551" s="366"/>
      <c r="C551" s="210"/>
      <c r="D551" s="210"/>
      <c r="E551" s="210"/>
      <c r="F551" s="368"/>
      <c r="G551" s="369"/>
      <c r="H551" s="370"/>
      <c r="I551" s="25"/>
      <c r="K551" s="210"/>
      <c r="L551" s="210"/>
      <c r="M551" s="210"/>
      <c r="N551" s="210"/>
      <c r="O551" s="210"/>
      <c r="P551" s="210"/>
      <c r="Q551" s="210"/>
      <c r="R551" s="210"/>
      <c r="S551" s="210"/>
      <c r="T551" s="210"/>
      <c r="U551" s="210"/>
      <c r="V551" s="210"/>
      <c r="W551" s="210"/>
    </row>
    <row r="552" spans="1:23" s="209" customFormat="1" ht="15" customHeight="1">
      <c r="A552" s="367"/>
      <c r="B552" s="366"/>
      <c r="C552" s="210"/>
      <c r="D552" s="210"/>
      <c r="E552" s="210"/>
      <c r="F552" s="368"/>
      <c r="G552" s="369"/>
      <c r="H552" s="370"/>
      <c r="I552" s="25"/>
      <c r="K552" s="210"/>
      <c r="L552" s="210"/>
      <c r="M552" s="210"/>
      <c r="N552" s="210"/>
      <c r="O552" s="210"/>
      <c r="P552" s="210"/>
      <c r="Q552" s="210"/>
      <c r="R552" s="210"/>
      <c r="S552" s="210"/>
      <c r="T552" s="210"/>
      <c r="U552" s="210"/>
      <c r="V552" s="210"/>
      <c r="W552" s="210"/>
    </row>
    <row r="553" spans="1:23" s="209" customFormat="1" ht="15" customHeight="1">
      <c r="A553" s="367"/>
      <c r="B553" s="366"/>
      <c r="C553" s="210"/>
      <c r="D553" s="210"/>
      <c r="E553" s="210"/>
      <c r="F553" s="368"/>
      <c r="G553" s="369"/>
      <c r="H553" s="370"/>
      <c r="I553" s="25"/>
      <c r="K553" s="210"/>
      <c r="L553" s="210"/>
      <c r="M553" s="210"/>
      <c r="N553" s="210"/>
      <c r="O553" s="210"/>
      <c r="P553" s="210"/>
      <c r="Q553" s="210"/>
      <c r="R553" s="210"/>
      <c r="S553" s="210"/>
      <c r="T553" s="210"/>
      <c r="U553" s="210"/>
      <c r="V553" s="210"/>
      <c r="W553" s="210"/>
    </row>
    <row r="554" spans="1:23" s="209" customFormat="1" ht="15" customHeight="1">
      <c r="A554" s="367"/>
      <c r="B554" s="366"/>
      <c r="C554" s="210"/>
      <c r="D554" s="210"/>
      <c r="E554" s="210"/>
      <c r="F554" s="368"/>
      <c r="G554" s="369"/>
      <c r="H554" s="370"/>
      <c r="I554" s="25"/>
      <c r="K554" s="210"/>
      <c r="L554" s="210"/>
      <c r="M554" s="210"/>
      <c r="N554" s="210"/>
      <c r="O554" s="210"/>
      <c r="P554" s="210"/>
      <c r="Q554" s="210"/>
      <c r="R554" s="210"/>
      <c r="S554" s="210"/>
      <c r="T554" s="210"/>
      <c r="U554" s="210"/>
      <c r="V554" s="210"/>
      <c r="W554" s="210"/>
    </row>
    <row r="555" spans="1:23" s="209" customFormat="1" ht="15" customHeight="1">
      <c r="A555" s="367"/>
      <c r="B555" s="366"/>
      <c r="C555" s="210"/>
      <c r="D555" s="210"/>
      <c r="E555" s="210"/>
      <c r="F555" s="368"/>
      <c r="G555" s="369"/>
      <c r="H555" s="370"/>
      <c r="I555" s="25"/>
      <c r="K555" s="210"/>
      <c r="L555" s="210"/>
      <c r="M555" s="210"/>
      <c r="N555" s="210"/>
      <c r="O555" s="210"/>
      <c r="P555" s="210"/>
      <c r="Q555" s="210"/>
      <c r="R555" s="210"/>
      <c r="S555" s="210"/>
      <c r="T555" s="210"/>
      <c r="U555" s="210"/>
      <c r="V555" s="210"/>
      <c r="W555" s="210"/>
    </row>
    <row r="556" spans="1:23" s="209" customFormat="1" ht="15" customHeight="1">
      <c r="A556" s="367"/>
      <c r="B556" s="366"/>
      <c r="C556" s="210"/>
      <c r="D556" s="210"/>
      <c r="E556" s="210"/>
      <c r="F556" s="368"/>
      <c r="G556" s="369"/>
      <c r="H556" s="370"/>
      <c r="I556" s="25"/>
      <c r="K556" s="210"/>
      <c r="L556" s="210"/>
      <c r="M556" s="210"/>
      <c r="N556" s="210"/>
      <c r="O556" s="210"/>
      <c r="P556" s="210"/>
      <c r="Q556" s="210"/>
      <c r="R556" s="210"/>
      <c r="S556" s="210"/>
      <c r="T556" s="210"/>
      <c r="U556" s="210"/>
      <c r="V556" s="210"/>
      <c r="W556" s="210"/>
    </row>
    <row r="557" spans="1:23" s="209" customFormat="1" ht="15" customHeight="1">
      <c r="A557" s="367"/>
      <c r="B557" s="366"/>
      <c r="C557" s="210"/>
      <c r="D557" s="210"/>
      <c r="E557" s="210"/>
      <c r="F557" s="368"/>
      <c r="G557" s="369"/>
      <c r="H557" s="370"/>
      <c r="I557" s="25"/>
      <c r="K557" s="210"/>
      <c r="L557" s="210"/>
      <c r="M557" s="210"/>
      <c r="N557" s="210"/>
      <c r="O557" s="210"/>
      <c r="P557" s="210"/>
      <c r="Q557" s="210"/>
      <c r="R557" s="210"/>
      <c r="S557" s="210"/>
      <c r="T557" s="210"/>
      <c r="U557" s="210"/>
      <c r="V557" s="210"/>
      <c r="W557" s="210"/>
    </row>
    <row r="558" spans="1:23" s="209" customFormat="1" ht="15" customHeight="1">
      <c r="A558" s="367"/>
      <c r="B558" s="366"/>
      <c r="C558" s="210"/>
      <c r="D558" s="210"/>
      <c r="E558" s="210"/>
      <c r="F558" s="368"/>
      <c r="G558" s="369"/>
      <c r="H558" s="370"/>
      <c r="I558" s="25"/>
      <c r="K558" s="210"/>
      <c r="L558" s="210"/>
      <c r="M558" s="210"/>
      <c r="N558" s="210"/>
      <c r="O558" s="210"/>
      <c r="P558" s="210"/>
      <c r="Q558" s="210"/>
      <c r="R558" s="210"/>
      <c r="S558" s="210"/>
      <c r="T558" s="210"/>
      <c r="U558" s="210"/>
      <c r="V558" s="210"/>
      <c r="W558" s="210"/>
    </row>
    <row r="559" spans="1:23" s="209" customFormat="1" ht="15" customHeight="1">
      <c r="A559" s="367"/>
      <c r="B559" s="366"/>
      <c r="C559" s="210"/>
      <c r="D559" s="210"/>
      <c r="E559" s="210"/>
      <c r="F559" s="368"/>
      <c r="G559" s="369"/>
      <c r="H559" s="370"/>
      <c r="I559" s="25"/>
      <c r="K559" s="210"/>
      <c r="L559" s="210"/>
      <c r="M559" s="210"/>
      <c r="N559" s="210"/>
      <c r="O559" s="210"/>
      <c r="P559" s="210"/>
      <c r="Q559" s="210"/>
      <c r="R559" s="210"/>
      <c r="S559" s="210"/>
      <c r="T559" s="210"/>
      <c r="U559" s="210"/>
      <c r="V559" s="210"/>
      <c r="W559" s="210"/>
    </row>
    <row r="560" spans="1:23" s="209" customFormat="1" ht="15" customHeight="1">
      <c r="A560" s="367"/>
      <c r="B560" s="366"/>
      <c r="C560" s="210"/>
      <c r="D560" s="210"/>
      <c r="E560" s="210"/>
      <c r="F560" s="368"/>
      <c r="G560" s="369"/>
      <c r="H560" s="370"/>
      <c r="I560" s="25"/>
      <c r="K560" s="210"/>
      <c r="L560" s="210"/>
      <c r="M560" s="210"/>
      <c r="N560" s="210"/>
      <c r="O560" s="210"/>
      <c r="P560" s="210"/>
      <c r="Q560" s="210"/>
      <c r="R560" s="210"/>
      <c r="S560" s="210"/>
      <c r="T560" s="210"/>
      <c r="U560" s="210"/>
      <c r="V560" s="210"/>
      <c r="W560" s="210"/>
    </row>
    <row r="561" spans="1:23" s="209" customFormat="1" ht="15" customHeight="1">
      <c r="A561" s="367"/>
      <c r="B561" s="366"/>
      <c r="C561" s="210"/>
      <c r="D561" s="210"/>
      <c r="E561" s="210"/>
      <c r="F561" s="368"/>
      <c r="G561" s="369"/>
      <c r="H561" s="370"/>
      <c r="I561" s="25"/>
      <c r="K561" s="210"/>
      <c r="L561" s="210"/>
      <c r="M561" s="210"/>
      <c r="N561" s="210"/>
      <c r="O561" s="210"/>
      <c r="P561" s="210"/>
      <c r="Q561" s="210"/>
      <c r="R561" s="210"/>
      <c r="S561" s="210"/>
      <c r="T561" s="210"/>
      <c r="U561" s="210"/>
      <c r="V561" s="210"/>
      <c r="W561" s="210"/>
    </row>
    <row r="562" spans="1:23" s="209" customFormat="1" ht="15" customHeight="1">
      <c r="A562" s="367"/>
      <c r="B562" s="366"/>
      <c r="C562" s="210"/>
      <c r="D562" s="210"/>
      <c r="E562" s="210"/>
      <c r="F562" s="368"/>
      <c r="G562" s="369"/>
      <c r="H562" s="370"/>
      <c r="I562" s="25"/>
      <c r="K562" s="210"/>
      <c r="L562" s="210"/>
      <c r="M562" s="210"/>
      <c r="N562" s="210"/>
      <c r="O562" s="210"/>
      <c r="P562" s="210"/>
      <c r="Q562" s="210"/>
      <c r="R562" s="210"/>
      <c r="S562" s="210"/>
      <c r="T562" s="210"/>
      <c r="U562" s="210"/>
      <c r="V562" s="210"/>
      <c r="W562" s="210"/>
    </row>
    <row r="563" spans="1:23" s="209" customFormat="1" ht="15" customHeight="1">
      <c r="A563" s="367"/>
      <c r="B563" s="366"/>
      <c r="C563" s="210"/>
      <c r="D563" s="210"/>
      <c r="E563" s="210"/>
      <c r="F563" s="368"/>
      <c r="G563" s="369"/>
      <c r="H563" s="370"/>
      <c r="I563" s="25"/>
      <c r="K563" s="210"/>
      <c r="L563" s="210"/>
      <c r="M563" s="210"/>
      <c r="N563" s="210"/>
      <c r="O563" s="210"/>
      <c r="P563" s="210"/>
      <c r="Q563" s="210"/>
      <c r="R563" s="210"/>
      <c r="S563" s="210"/>
      <c r="T563" s="210"/>
      <c r="U563" s="210"/>
      <c r="V563" s="210"/>
      <c r="W563" s="210"/>
    </row>
    <row r="564" spans="1:23" s="209" customFormat="1" ht="15" customHeight="1">
      <c r="A564" s="367"/>
      <c r="B564" s="366"/>
      <c r="C564" s="210"/>
      <c r="D564" s="210"/>
      <c r="E564" s="210"/>
      <c r="F564" s="368"/>
      <c r="G564" s="369"/>
      <c r="H564" s="370"/>
      <c r="I564" s="25"/>
      <c r="K564" s="210"/>
      <c r="L564" s="210"/>
      <c r="M564" s="210"/>
      <c r="N564" s="210"/>
      <c r="O564" s="210"/>
      <c r="P564" s="210"/>
      <c r="Q564" s="210"/>
      <c r="R564" s="210"/>
      <c r="S564" s="210"/>
      <c r="T564" s="210"/>
      <c r="U564" s="210"/>
      <c r="V564" s="210"/>
      <c r="W564" s="210"/>
    </row>
    <row r="565" spans="1:23" s="209" customFormat="1" ht="15" customHeight="1">
      <c r="A565" s="367"/>
      <c r="B565" s="366"/>
      <c r="C565" s="210"/>
      <c r="D565" s="210"/>
      <c r="E565" s="210"/>
      <c r="F565" s="368"/>
      <c r="G565" s="369"/>
      <c r="H565" s="370"/>
      <c r="I565" s="25"/>
      <c r="K565" s="210"/>
      <c r="L565" s="210"/>
      <c r="M565" s="210"/>
      <c r="N565" s="210"/>
      <c r="O565" s="210"/>
      <c r="P565" s="210"/>
      <c r="Q565" s="210"/>
      <c r="R565" s="210"/>
      <c r="S565" s="210"/>
      <c r="T565" s="210"/>
      <c r="U565" s="210"/>
      <c r="V565" s="210"/>
      <c r="W565" s="210"/>
    </row>
    <row r="566" spans="1:23" s="209" customFormat="1" ht="15" customHeight="1">
      <c r="A566" s="367"/>
      <c r="B566" s="366"/>
      <c r="C566" s="210"/>
      <c r="D566" s="210"/>
      <c r="E566" s="210"/>
      <c r="F566" s="368"/>
      <c r="G566" s="369"/>
      <c r="H566" s="370"/>
      <c r="I566" s="25"/>
      <c r="K566" s="210"/>
      <c r="L566" s="210"/>
      <c r="M566" s="210"/>
      <c r="N566" s="210"/>
      <c r="O566" s="210"/>
      <c r="P566" s="210"/>
      <c r="Q566" s="210"/>
      <c r="R566" s="210"/>
      <c r="S566" s="210"/>
      <c r="T566" s="210"/>
      <c r="U566" s="210"/>
      <c r="V566" s="210"/>
      <c r="W566" s="210"/>
    </row>
    <row r="567" spans="1:23" s="209" customFormat="1" ht="15" customHeight="1">
      <c r="A567" s="367"/>
      <c r="B567" s="366"/>
      <c r="C567" s="210"/>
      <c r="D567" s="210"/>
      <c r="E567" s="210"/>
      <c r="F567" s="368"/>
      <c r="G567" s="369"/>
      <c r="H567" s="370"/>
      <c r="I567" s="25"/>
      <c r="K567" s="210"/>
      <c r="L567" s="210"/>
      <c r="M567" s="210"/>
      <c r="N567" s="210"/>
      <c r="O567" s="210"/>
      <c r="P567" s="210"/>
      <c r="Q567" s="210"/>
      <c r="R567" s="210"/>
      <c r="S567" s="210"/>
      <c r="T567" s="210"/>
      <c r="U567" s="210"/>
      <c r="V567" s="210"/>
      <c r="W567" s="210"/>
    </row>
    <row r="568" spans="1:23" s="209" customFormat="1" ht="15" customHeight="1">
      <c r="A568" s="367"/>
      <c r="B568" s="366"/>
      <c r="C568" s="210"/>
      <c r="D568" s="210"/>
      <c r="E568" s="210"/>
      <c r="F568" s="368"/>
      <c r="G568" s="369"/>
      <c r="H568" s="370"/>
      <c r="I568" s="25"/>
      <c r="K568" s="210"/>
      <c r="L568" s="210"/>
      <c r="M568" s="210"/>
      <c r="N568" s="210"/>
      <c r="O568" s="210"/>
      <c r="P568" s="210"/>
      <c r="Q568" s="210"/>
      <c r="R568" s="210"/>
      <c r="S568" s="210"/>
      <c r="T568" s="210"/>
      <c r="U568" s="210"/>
      <c r="V568" s="210"/>
      <c r="W568" s="210"/>
    </row>
    <row r="569" spans="1:23" s="209" customFormat="1" ht="15" customHeight="1">
      <c r="A569" s="367"/>
      <c r="B569" s="366"/>
      <c r="C569" s="210"/>
      <c r="D569" s="210"/>
      <c r="E569" s="210"/>
      <c r="F569" s="368"/>
      <c r="G569" s="369"/>
      <c r="H569" s="370"/>
      <c r="I569" s="25"/>
      <c r="K569" s="210"/>
      <c r="L569" s="210"/>
      <c r="M569" s="210"/>
      <c r="N569" s="210"/>
      <c r="O569" s="210"/>
      <c r="P569" s="210"/>
      <c r="Q569" s="210"/>
      <c r="R569" s="210"/>
      <c r="S569" s="210"/>
      <c r="T569" s="210"/>
      <c r="U569" s="210"/>
      <c r="V569" s="210"/>
      <c r="W569" s="210"/>
    </row>
    <row r="570" spans="1:23" s="209" customFormat="1" ht="15" customHeight="1">
      <c r="A570" s="367"/>
      <c r="B570" s="366"/>
      <c r="C570" s="210"/>
      <c r="D570" s="210"/>
      <c r="E570" s="210"/>
      <c r="F570" s="368"/>
      <c r="G570" s="369"/>
      <c r="H570" s="370"/>
      <c r="I570" s="25"/>
      <c r="K570" s="210"/>
      <c r="L570" s="210"/>
      <c r="M570" s="210"/>
      <c r="N570" s="210"/>
      <c r="O570" s="210"/>
      <c r="P570" s="210"/>
      <c r="Q570" s="210"/>
      <c r="R570" s="210"/>
      <c r="S570" s="210"/>
      <c r="T570" s="210"/>
      <c r="U570" s="210"/>
      <c r="V570" s="210"/>
      <c r="W570" s="210"/>
    </row>
    <row r="571" spans="1:23" s="209" customFormat="1" ht="15" customHeight="1">
      <c r="A571" s="367"/>
      <c r="B571" s="366"/>
      <c r="C571" s="210"/>
      <c r="D571" s="210"/>
      <c r="E571" s="210"/>
      <c r="F571" s="368"/>
      <c r="G571" s="369"/>
      <c r="H571" s="370"/>
      <c r="I571" s="25"/>
      <c r="K571" s="210"/>
      <c r="L571" s="210"/>
      <c r="M571" s="210"/>
      <c r="N571" s="210"/>
      <c r="O571" s="210"/>
      <c r="P571" s="210"/>
      <c r="Q571" s="210"/>
      <c r="R571" s="210"/>
      <c r="S571" s="210"/>
      <c r="T571" s="210"/>
      <c r="U571" s="210"/>
      <c r="V571" s="210"/>
      <c r="W571" s="210"/>
    </row>
    <row r="572" spans="1:23" s="209" customFormat="1" ht="15" customHeight="1">
      <c r="A572" s="367"/>
      <c r="B572" s="366"/>
      <c r="C572" s="210"/>
      <c r="D572" s="210"/>
      <c r="E572" s="210"/>
      <c r="F572" s="368"/>
      <c r="G572" s="369"/>
      <c r="H572" s="370"/>
      <c r="I572" s="25"/>
      <c r="K572" s="210"/>
      <c r="L572" s="210"/>
      <c r="M572" s="210"/>
      <c r="N572" s="210"/>
      <c r="O572" s="210"/>
      <c r="P572" s="210"/>
      <c r="Q572" s="210"/>
      <c r="R572" s="210"/>
      <c r="S572" s="210"/>
      <c r="T572" s="210"/>
      <c r="U572" s="210"/>
      <c r="V572" s="210"/>
      <c r="W572" s="210"/>
    </row>
    <row r="573" spans="1:23" s="209" customFormat="1" ht="15" customHeight="1">
      <c r="A573" s="367"/>
      <c r="B573" s="366"/>
      <c r="C573" s="210"/>
      <c r="D573" s="210"/>
      <c r="E573" s="210"/>
      <c r="F573" s="368"/>
      <c r="G573" s="369"/>
      <c r="H573" s="370"/>
      <c r="I573" s="25"/>
      <c r="K573" s="210"/>
      <c r="L573" s="210"/>
      <c r="M573" s="210"/>
      <c r="N573" s="210"/>
      <c r="O573" s="210"/>
      <c r="P573" s="210"/>
      <c r="Q573" s="210"/>
      <c r="R573" s="210"/>
      <c r="S573" s="210"/>
      <c r="T573" s="210"/>
      <c r="U573" s="210"/>
      <c r="V573" s="210"/>
      <c r="W573" s="210"/>
    </row>
    <row r="574" spans="1:23" s="209" customFormat="1" ht="15" customHeight="1">
      <c r="A574" s="367"/>
      <c r="B574" s="366"/>
      <c r="C574" s="210"/>
      <c r="D574" s="210"/>
      <c r="E574" s="210"/>
      <c r="F574" s="368"/>
      <c r="G574" s="369"/>
      <c r="H574" s="370"/>
      <c r="I574" s="25"/>
      <c r="K574" s="210"/>
      <c r="L574" s="210"/>
      <c r="M574" s="210"/>
      <c r="N574" s="210"/>
      <c r="O574" s="210"/>
      <c r="P574" s="210"/>
      <c r="Q574" s="210"/>
      <c r="R574" s="210"/>
      <c r="S574" s="210"/>
      <c r="T574" s="210"/>
      <c r="U574" s="210"/>
      <c r="V574" s="210"/>
      <c r="W574" s="210"/>
    </row>
    <row r="575" spans="1:23" s="209" customFormat="1" ht="15" customHeight="1">
      <c r="A575" s="367"/>
      <c r="B575" s="366"/>
      <c r="C575" s="210"/>
      <c r="D575" s="210"/>
      <c r="E575" s="210"/>
      <c r="F575" s="368"/>
      <c r="G575" s="369"/>
      <c r="H575" s="370"/>
      <c r="I575" s="25"/>
      <c r="K575" s="210"/>
      <c r="L575" s="210"/>
      <c r="M575" s="210"/>
      <c r="N575" s="210"/>
      <c r="O575" s="210"/>
      <c r="P575" s="210"/>
      <c r="Q575" s="210"/>
      <c r="R575" s="210"/>
      <c r="S575" s="210"/>
      <c r="T575" s="210"/>
      <c r="U575" s="210"/>
      <c r="V575" s="210"/>
      <c r="W575" s="210"/>
    </row>
    <row r="576" spans="1:23" s="209" customFormat="1" ht="15" customHeight="1">
      <c r="A576" s="367"/>
      <c r="B576" s="366"/>
      <c r="C576" s="210"/>
      <c r="D576" s="210"/>
      <c r="E576" s="210"/>
      <c r="F576" s="368"/>
      <c r="G576" s="369"/>
      <c r="H576" s="370"/>
      <c r="I576" s="25"/>
      <c r="K576" s="210"/>
      <c r="L576" s="210"/>
      <c r="M576" s="210"/>
      <c r="N576" s="210"/>
      <c r="O576" s="210"/>
      <c r="P576" s="210"/>
      <c r="Q576" s="210"/>
      <c r="R576" s="210"/>
      <c r="S576" s="210"/>
      <c r="T576" s="210"/>
      <c r="U576" s="210"/>
      <c r="V576" s="210"/>
      <c r="W576" s="210"/>
    </row>
    <row r="577" spans="1:23" s="209" customFormat="1" ht="15" customHeight="1">
      <c r="A577" s="367"/>
      <c r="B577" s="366"/>
      <c r="C577" s="210"/>
      <c r="D577" s="210"/>
      <c r="E577" s="210"/>
      <c r="F577" s="368"/>
      <c r="G577" s="369"/>
      <c r="H577" s="370"/>
      <c r="I577" s="25"/>
      <c r="K577" s="210"/>
      <c r="L577" s="210"/>
      <c r="M577" s="210"/>
      <c r="N577" s="210"/>
      <c r="O577" s="210"/>
      <c r="P577" s="210"/>
      <c r="Q577" s="210"/>
      <c r="R577" s="210"/>
      <c r="S577" s="210"/>
      <c r="T577" s="210"/>
      <c r="U577" s="210"/>
      <c r="V577" s="210"/>
      <c r="W577" s="210"/>
    </row>
    <row r="578" spans="1:23" s="209" customFormat="1" ht="15" customHeight="1">
      <c r="A578" s="367"/>
      <c r="B578" s="366"/>
      <c r="C578" s="210"/>
      <c r="D578" s="210"/>
      <c r="E578" s="210"/>
      <c r="F578" s="368"/>
      <c r="G578" s="369"/>
      <c r="H578" s="370"/>
      <c r="I578" s="25"/>
      <c r="K578" s="210"/>
      <c r="L578" s="210"/>
      <c r="M578" s="210"/>
      <c r="N578" s="210"/>
      <c r="O578" s="210"/>
      <c r="P578" s="210"/>
      <c r="Q578" s="210"/>
      <c r="R578" s="210"/>
      <c r="S578" s="210"/>
      <c r="T578" s="210"/>
      <c r="U578" s="210"/>
      <c r="V578" s="210"/>
      <c r="W578" s="210"/>
    </row>
    <row r="579" spans="1:23" s="209" customFormat="1" ht="15" customHeight="1">
      <c r="A579" s="367"/>
      <c r="B579" s="366"/>
      <c r="C579" s="210"/>
      <c r="D579" s="210"/>
      <c r="E579" s="210"/>
      <c r="F579" s="368"/>
      <c r="G579" s="369"/>
      <c r="H579" s="370"/>
      <c r="I579" s="25"/>
      <c r="K579" s="210"/>
      <c r="L579" s="210"/>
      <c r="M579" s="210"/>
      <c r="N579" s="210"/>
      <c r="O579" s="210"/>
      <c r="P579" s="210"/>
      <c r="Q579" s="210"/>
      <c r="R579" s="210"/>
      <c r="S579" s="210"/>
      <c r="T579" s="210"/>
      <c r="U579" s="210"/>
      <c r="V579" s="210"/>
      <c r="W579" s="210"/>
    </row>
    <row r="580" spans="1:23" s="209" customFormat="1" ht="15" customHeight="1">
      <c r="A580" s="367"/>
      <c r="B580" s="366"/>
      <c r="C580" s="210"/>
      <c r="D580" s="210"/>
      <c r="E580" s="210"/>
      <c r="F580" s="368"/>
      <c r="G580" s="369"/>
      <c r="H580" s="370"/>
      <c r="I580" s="25"/>
      <c r="K580" s="210"/>
      <c r="L580" s="210"/>
      <c r="M580" s="210"/>
      <c r="N580" s="210"/>
      <c r="O580" s="210"/>
      <c r="P580" s="210"/>
      <c r="Q580" s="210"/>
      <c r="R580" s="210"/>
      <c r="S580" s="210"/>
      <c r="T580" s="210"/>
      <c r="U580" s="210"/>
      <c r="V580" s="210"/>
      <c r="W580" s="210"/>
    </row>
    <row r="581" spans="1:23" s="209" customFormat="1" ht="15" customHeight="1">
      <c r="A581" s="367"/>
      <c r="B581" s="366"/>
      <c r="C581" s="210"/>
      <c r="D581" s="210"/>
      <c r="E581" s="210"/>
      <c r="F581" s="368"/>
      <c r="G581" s="369"/>
      <c r="H581" s="370"/>
      <c r="I581" s="25"/>
      <c r="K581" s="210"/>
      <c r="L581" s="210"/>
      <c r="M581" s="210"/>
      <c r="N581" s="210"/>
      <c r="O581" s="210"/>
      <c r="P581" s="210"/>
      <c r="Q581" s="210"/>
      <c r="R581" s="210"/>
      <c r="S581" s="210"/>
      <c r="T581" s="210"/>
      <c r="U581" s="210"/>
      <c r="V581" s="210"/>
      <c r="W581" s="210"/>
    </row>
    <row r="582" spans="1:23" s="209" customFormat="1" ht="15" customHeight="1">
      <c r="A582" s="367"/>
      <c r="B582" s="366"/>
      <c r="C582" s="210"/>
      <c r="D582" s="210"/>
      <c r="E582" s="210"/>
      <c r="F582" s="368"/>
      <c r="G582" s="369"/>
      <c r="H582" s="370"/>
      <c r="I582" s="25"/>
      <c r="K582" s="210"/>
      <c r="L582" s="210"/>
      <c r="M582" s="210"/>
      <c r="N582" s="210"/>
      <c r="O582" s="210"/>
      <c r="P582" s="210"/>
      <c r="Q582" s="210"/>
      <c r="R582" s="210"/>
      <c r="S582" s="210"/>
      <c r="T582" s="210"/>
      <c r="U582" s="210"/>
      <c r="V582" s="210"/>
      <c r="W582" s="210"/>
    </row>
    <row r="583" spans="1:23" s="209" customFormat="1" ht="15" customHeight="1">
      <c r="A583" s="367"/>
      <c r="B583" s="366"/>
      <c r="C583" s="210"/>
      <c r="D583" s="210"/>
      <c r="E583" s="210"/>
      <c r="F583" s="368"/>
      <c r="G583" s="369"/>
      <c r="H583" s="370"/>
      <c r="I583" s="25"/>
      <c r="K583" s="210"/>
      <c r="L583" s="210"/>
      <c r="M583" s="210"/>
      <c r="N583" s="210"/>
      <c r="O583" s="210"/>
      <c r="P583" s="210"/>
      <c r="Q583" s="210"/>
      <c r="R583" s="210"/>
      <c r="S583" s="210"/>
      <c r="T583" s="210"/>
      <c r="U583" s="210"/>
      <c r="V583" s="210"/>
      <c r="W583" s="210"/>
    </row>
    <row r="584" spans="1:23" s="209" customFormat="1" ht="15" customHeight="1">
      <c r="A584" s="367"/>
      <c r="B584" s="366"/>
      <c r="C584" s="210"/>
      <c r="D584" s="210"/>
      <c r="E584" s="210"/>
      <c r="F584" s="368"/>
      <c r="G584" s="369"/>
      <c r="H584" s="370"/>
      <c r="I584" s="25"/>
      <c r="K584" s="210"/>
      <c r="L584" s="210"/>
      <c r="M584" s="210"/>
      <c r="N584" s="210"/>
      <c r="O584" s="210"/>
      <c r="P584" s="210"/>
      <c r="Q584" s="210"/>
      <c r="R584" s="210"/>
      <c r="S584" s="210"/>
      <c r="T584" s="210"/>
      <c r="U584" s="210"/>
      <c r="V584" s="210"/>
      <c r="W584" s="210"/>
    </row>
    <row r="585" spans="1:23" s="209" customFormat="1" ht="15" customHeight="1">
      <c r="A585" s="367"/>
      <c r="B585" s="366"/>
      <c r="C585" s="210"/>
      <c r="D585" s="210"/>
      <c r="E585" s="210"/>
      <c r="F585" s="368"/>
      <c r="G585" s="369"/>
      <c r="H585" s="370"/>
      <c r="I585" s="25"/>
      <c r="K585" s="210"/>
      <c r="L585" s="210"/>
      <c r="M585" s="210"/>
      <c r="N585" s="210"/>
      <c r="O585" s="210"/>
      <c r="P585" s="210"/>
      <c r="Q585" s="210"/>
      <c r="R585" s="210"/>
      <c r="S585" s="210"/>
      <c r="T585" s="210"/>
      <c r="U585" s="210"/>
      <c r="V585" s="210"/>
      <c r="W585" s="210"/>
    </row>
    <row r="586" spans="1:23" s="209" customFormat="1" ht="15" customHeight="1">
      <c r="A586" s="367"/>
      <c r="B586" s="366"/>
      <c r="C586" s="210"/>
      <c r="D586" s="210"/>
      <c r="E586" s="210"/>
      <c r="F586" s="368"/>
      <c r="G586" s="369"/>
      <c r="H586" s="370"/>
      <c r="I586" s="25"/>
      <c r="K586" s="210"/>
      <c r="L586" s="210"/>
      <c r="M586" s="210"/>
      <c r="N586" s="210"/>
      <c r="O586" s="210"/>
      <c r="P586" s="210"/>
      <c r="Q586" s="210"/>
      <c r="R586" s="210"/>
      <c r="S586" s="210"/>
      <c r="T586" s="210"/>
      <c r="U586" s="210"/>
      <c r="V586" s="210"/>
      <c r="W586" s="210"/>
    </row>
    <row r="587" spans="1:23" s="209" customFormat="1" ht="15" customHeight="1">
      <c r="A587" s="367"/>
      <c r="B587" s="366"/>
      <c r="C587" s="210"/>
      <c r="D587" s="210"/>
      <c r="E587" s="210"/>
      <c r="F587" s="368"/>
      <c r="G587" s="369"/>
      <c r="H587" s="370"/>
      <c r="I587" s="25"/>
      <c r="K587" s="210"/>
      <c r="L587" s="210"/>
      <c r="M587" s="210"/>
      <c r="N587" s="210"/>
      <c r="O587" s="210"/>
      <c r="P587" s="210"/>
      <c r="Q587" s="210"/>
      <c r="R587" s="210"/>
      <c r="S587" s="210"/>
      <c r="T587" s="210"/>
      <c r="U587" s="210"/>
      <c r="V587" s="210"/>
      <c r="W587" s="210"/>
    </row>
    <row r="588" spans="1:23" s="209" customFormat="1" ht="15" customHeight="1">
      <c r="A588" s="367"/>
      <c r="B588" s="366"/>
      <c r="C588" s="210"/>
      <c r="D588" s="210"/>
      <c r="E588" s="210"/>
      <c r="F588" s="368"/>
      <c r="G588" s="369"/>
      <c r="H588" s="370"/>
      <c r="I588" s="25"/>
      <c r="K588" s="210"/>
      <c r="L588" s="210"/>
      <c r="M588" s="210"/>
      <c r="N588" s="210"/>
      <c r="O588" s="210"/>
      <c r="P588" s="210"/>
      <c r="Q588" s="210"/>
      <c r="R588" s="210"/>
      <c r="S588" s="210"/>
      <c r="T588" s="210"/>
      <c r="U588" s="210"/>
      <c r="V588" s="210"/>
      <c r="W588" s="210"/>
    </row>
    <row r="589" spans="1:23" s="209" customFormat="1" ht="15" customHeight="1">
      <c r="A589" s="367"/>
      <c r="B589" s="366"/>
      <c r="C589" s="210"/>
      <c r="D589" s="210"/>
      <c r="E589" s="210"/>
      <c r="F589" s="368"/>
      <c r="G589" s="369"/>
      <c r="H589" s="370"/>
      <c r="I589" s="25"/>
      <c r="K589" s="210"/>
      <c r="L589" s="210"/>
      <c r="M589" s="210"/>
      <c r="N589" s="210"/>
      <c r="O589" s="210"/>
      <c r="P589" s="210"/>
      <c r="Q589" s="210"/>
      <c r="R589" s="210"/>
      <c r="S589" s="210"/>
      <c r="T589" s="210"/>
      <c r="U589" s="210"/>
      <c r="V589" s="210"/>
      <c r="W589" s="210"/>
    </row>
    <row r="590" spans="1:23" s="209" customFormat="1" ht="15" customHeight="1">
      <c r="A590" s="367"/>
      <c r="B590" s="366"/>
      <c r="C590" s="210"/>
      <c r="D590" s="210"/>
      <c r="E590" s="210"/>
      <c r="F590" s="368"/>
      <c r="G590" s="369"/>
      <c r="H590" s="370"/>
      <c r="I590" s="25"/>
      <c r="K590" s="210"/>
      <c r="L590" s="210"/>
      <c r="M590" s="210"/>
      <c r="N590" s="210"/>
      <c r="O590" s="210"/>
      <c r="P590" s="210"/>
      <c r="Q590" s="210"/>
      <c r="R590" s="210"/>
      <c r="S590" s="210"/>
      <c r="T590" s="210"/>
      <c r="U590" s="210"/>
      <c r="V590" s="210"/>
      <c r="W590" s="210"/>
    </row>
    <row r="591" spans="1:23" s="209" customFormat="1" ht="15" customHeight="1">
      <c r="A591" s="367"/>
      <c r="B591" s="366"/>
      <c r="C591" s="210"/>
      <c r="D591" s="210"/>
      <c r="E591" s="210"/>
      <c r="F591" s="368"/>
      <c r="G591" s="369"/>
      <c r="H591" s="370"/>
      <c r="I591" s="25"/>
      <c r="K591" s="210"/>
      <c r="L591" s="210"/>
      <c r="M591" s="210"/>
      <c r="N591" s="210"/>
      <c r="O591" s="210"/>
      <c r="P591" s="210"/>
      <c r="Q591" s="210"/>
      <c r="R591" s="210"/>
      <c r="S591" s="210"/>
      <c r="T591" s="210"/>
      <c r="U591" s="210"/>
      <c r="V591" s="210"/>
      <c r="W591" s="210"/>
    </row>
    <row r="592" spans="1:23" s="209" customFormat="1" ht="15" customHeight="1">
      <c r="A592" s="367"/>
      <c r="B592" s="366"/>
      <c r="C592" s="210"/>
      <c r="D592" s="210"/>
      <c r="E592" s="210"/>
      <c r="F592" s="368"/>
      <c r="G592" s="369"/>
      <c r="H592" s="370"/>
      <c r="I592" s="25"/>
      <c r="K592" s="210"/>
      <c r="L592" s="210"/>
      <c r="M592" s="210"/>
      <c r="N592" s="210"/>
      <c r="O592" s="210"/>
      <c r="P592" s="210"/>
      <c r="Q592" s="210"/>
      <c r="R592" s="210"/>
      <c r="S592" s="210"/>
      <c r="T592" s="210"/>
      <c r="U592" s="210"/>
      <c r="V592" s="210"/>
      <c r="W592" s="210"/>
    </row>
    <row r="593" spans="1:23" s="209" customFormat="1" ht="15" customHeight="1">
      <c r="A593" s="367"/>
      <c r="B593" s="366"/>
      <c r="C593" s="210"/>
      <c r="D593" s="210"/>
      <c r="E593" s="210"/>
      <c r="F593" s="368"/>
      <c r="G593" s="369"/>
      <c r="H593" s="370"/>
      <c r="I593" s="25"/>
      <c r="K593" s="210"/>
      <c r="L593" s="210"/>
      <c r="M593" s="210"/>
      <c r="N593" s="210"/>
      <c r="O593" s="210"/>
      <c r="P593" s="210"/>
      <c r="Q593" s="210"/>
      <c r="R593" s="210"/>
      <c r="S593" s="210"/>
      <c r="T593" s="210"/>
      <c r="U593" s="210"/>
      <c r="V593" s="210"/>
      <c r="W593" s="210"/>
    </row>
    <row r="594" spans="1:23" s="209" customFormat="1" ht="15" customHeight="1">
      <c r="A594" s="367"/>
      <c r="B594" s="366"/>
      <c r="C594" s="210"/>
      <c r="D594" s="210"/>
      <c r="E594" s="210"/>
      <c r="F594" s="368"/>
      <c r="G594" s="369"/>
      <c r="H594" s="370"/>
      <c r="I594" s="25"/>
      <c r="K594" s="210"/>
      <c r="L594" s="210"/>
      <c r="M594" s="210"/>
      <c r="N594" s="210"/>
      <c r="O594" s="210"/>
      <c r="P594" s="210"/>
      <c r="Q594" s="210"/>
      <c r="R594" s="210"/>
      <c r="S594" s="210"/>
      <c r="T594" s="210"/>
      <c r="U594" s="210"/>
      <c r="V594" s="210"/>
      <c r="W594" s="210"/>
    </row>
    <row r="595" spans="1:23" s="209" customFormat="1" ht="15" customHeight="1">
      <c r="A595" s="367"/>
      <c r="B595" s="366"/>
      <c r="C595" s="210"/>
      <c r="D595" s="210"/>
      <c r="E595" s="210"/>
      <c r="F595" s="368"/>
      <c r="G595" s="369"/>
      <c r="H595" s="370"/>
      <c r="I595" s="25"/>
      <c r="K595" s="210"/>
      <c r="L595" s="210"/>
      <c r="M595" s="210"/>
      <c r="N595" s="210"/>
      <c r="O595" s="210"/>
      <c r="P595" s="210"/>
      <c r="Q595" s="210"/>
      <c r="R595" s="210"/>
      <c r="S595" s="210"/>
      <c r="T595" s="210"/>
      <c r="U595" s="210"/>
      <c r="V595" s="210"/>
      <c r="W595" s="210"/>
    </row>
    <row r="596" spans="1:23" s="209" customFormat="1" ht="15" customHeight="1">
      <c r="A596" s="367"/>
      <c r="B596" s="366"/>
      <c r="C596" s="210"/>
      <c r="D596" s="210"/>
      <c r="E596" s="210"/>
      <c r="F596" s="368"/>
      <c r="G596" s="369"/>
      <c r="H596" s="370"/>
      <c r="I596" s="25"/>
      <c r="K596" s="210"/>
      <c r="L596" s="210"/>
      <c r="M596" s="210"/>
      <c r="N596" s="210"/>
      <c r="O596" s="210"/>
      <c r="P596" s="210"/>
      <c r="Q596" s="210"/>
      <c r="R596" s="210"/>
      <c r="S596" s="210"/>
      <c r="T596" s="210"/>
      <c r="U596" s="210"/>
      <c r="V596" s="210"/>
      <c r="W596" s="210"/>
    </row>
    <row r="597" spans="1:23" s="209" customFormat="1" ht="15" customHeight="1">
      <c r="A597" s="367"/>
      <c r="B597" s="366"/>
      <c r="C597" s="210"/>
      <c r="D597" s="210"/>
      <c r="E597" s="210"/>
      <c r="F597" s="368"/>
      <c r="G597" s="369"/>
      <c r="H597" s="370"/>
      <c r="I597" s="25"/>
      <c r="K597" s="210"/>
      <c r="L597" s="210"/>
      <c r="M597" s="210"/>
      <c r="N597" s="210"/>
      <c r="O597" s="210"/>
      <c r="P597" s="210"/>
      <c r="Q597" s="210"/>
      <c r="R597" s="210"/>
      <c r="S597" s="210"/>
      <c r="T597" s="210"/>
      <c r="U597" s="210"/>
      <c r="V597" s="210"/>
      <c r="W597" s="210"/>
    </row>
    <row r="598" spans="1:23" s="209" customFormat="1" ht="15" customHeight="1">
      <c r="A598" s="367"/>
      <c r="B598" s="366"/>
      <c r="C598" s="210"/>
      <c r="D598" s="210"/>
      <c r="E598" s="210"/>
      <c r="F598" s="368"/>
      <c r="G598" s="369"/>
      <c r="H598" s="370"/>
      <c r="I598" s="25"/>
      <c r="K598" s="210"/>
      <c r="L598" s="210"/>
      <c r="M598" s="210"/>
      <c r="N598" s="210"/>
      <c r="O598" s="210"/>
      <c r="P598" s="210"/>
      <c r="Q598" s="210"/>
      <c r="R598" s="210"/>
      <c r="S598" s="210"/>
      <c r="T598" s="210"/>
      <c r="U598" s="210"/>
      <c r="V598" s="210"/>
      <c r="W598" s="210"/>
    </row>
    <row r="599" spans="1:23" s="209" customFormat="1" ht="15" customHeight="1">
      <c r="A599" s="367"/>
      <c r="B599" s="366"/>
      <c r="C599" s="210"/>
      <c r="D599" s="210"/>
      <c r="E599" s="210"/>
      <c r="F599" s="368"/>
      <c r="G599" s="369"/>
      <c r="H599" s="370"/>
      <c r="I599" s="25"/>
      <c r="K599" s="210"/>
      <c r="L599" s="210"/>
      <c r="M599" s="210"/>
      <c r="N599" s="210"/>
      <c r="O599" s="210"/>
      <c r="P599" s="210"/>
      <c r="Q599" s="210"/>
      <c r="R599" s="210"/>
      <c r="S599" s="210"/>
      <c r="T599" s="210"/>
      <c r="U599" s="210"/>
      <c r="V599" s="210"/>
      <c r="W599" s="210"/>
    </row>
    <row r="600" spans="1:23" s="209" customFormat="1" ht="15" customHeight="1">
      <c r="A600" s="367"/>
      <c r="B600" s="366"/>
      <c r="C600" s="210"/>
      <c r="D600" s="210"/>
      <c r="E600" s="210"/>
      <c r="F600" s="368"/>
      <c r="G600" s="369"/>
      <c r="H600" s="370"/>
      <c r="I600" s="25"/>
      <c r="K600" s="210"/>
      <c r="L600" s="210"/>
      <c r="M600" s="210"/>
      <c r="N600" s="210"/>
      <c r="O600" s="210"/>
      <c r="P600" s="210"/>
      <c r="Q600" s="210"/>
      <c r="R600" s="210"/>
      <c r="S600" s="210"/>
      <c r="T600" s="210"/>
      <c r="U600" s="210"/>
      <c r="V600" s="210"/>
      <c r="W600" s="210"/>
    </row>
    <row r="601" spans="1:23" s="209" customFormat="1" ht="15" customHeight="1">
      <c r="A601" s="367"/>
      <c r="B601" s="366"/>
      <c r="C601" s="210"/>
      <c r="D601" s="210"/>
      <c r="E601" s="210"/>
      <c r="F601" s="368"/>
      <c r="G601" s="369"/>
      <c r="H601" s="370"/>
      <c r="I601" s="25"/>
      <c r="K601" s="210"/>
      <c r="L601" s="210"/>
      <c r="M601" s="210"/>
      <c r="N601" s="210"/>
      <c r="O601" s="210"/>
      <c r="P601" s="210"/>
      <c r="Q601" s="210"/>
      <c r="R601" s="210"/>
      <c r="S601" s="210"/>
      <c r="T601" s="210"/>
      <c r="U601" s="210"/>
      <c r="V601" s="210"/>
      <c r="W601" s="210"/>
    </row>
    <row r="602" spans="1:23" s="209" customFormat="1" ht="15" customHeight="1">
      <c r="A602" s="367"/>
      <c r="B602" s="366"/>
      <c r="C602" s="210"/>
      <c r="D602" s="210"/>
      <c r="E602" s="210"/>
      <c r="F602" s="368"/>
      <c r="G602" s="369"/>
      <c r="H602" s="370"/>
      <c r="I602" s="25"/>
      <c r="K602" s="210"/>
      <c r="L602" s="210"/>
      <c r="M602" s="210"/>
      <c r="N602" s="210"/>
      <c r="O602" s="210"/>
      <c r="P602" s="210"/>
      <c r="Q602" s="210"/>
      <c r="R602" s="210"/>
      <c r="S602" s="210"/>
      <c r="T602" s="210"/>
      <c r="U602" s="210"/>
      <c r="V602" s="210"/>
      <c r="W602" s="210"/>
    </row>
    <row r="603" spans="1:23" s="209" customFormat="1" ht="15" customHeight="1">
      <c r="A603" s="367"/>
      <c r="B603" s="366"/>
      <c r="C603" s="210"/>
      <c r="D603" s="210"/>
      <c r="E603" s="210"/>
      <c r="F603" s="368"/>
      <c r="G603" s="369"/>
      <c r="H603" s="370"/>
      <c r="I603" s="25"/>
      <c r="K603" s="210"/>
      <c r="L603" s="210"/>
      <c r="M603" s="210"/>
      <c r="N603" s="210"/>
      <c r="O603" s="210"/>
      <c r="P603" s="210"/>
      <c r="Q603" s="210"/>
      <c r="R603" s="210"/>
      <c r="S603" s="210"/>
      <c r="T603" s="210"/>
      <c r="U603" s="210"/>
      <c r="V603" s="210"/>
      <c r="W603" s="210"/>
    </row>
    <row r="604" spans="1:23" s="209" customFormat="1" ht="15" customHeight="1">
      <c r="A604" s="367"/>
      <c r="B604" s="366"/>
      <c r="C604" s="210"/>
      <c r="D604" s="210"/>
      <c r="E604" s="210"/>
      <c r="F604" s="368"/>
      <c r="G604" s="369"/>
      <c r="H604" s="370"/>
      <c r="I604" s="25"/>
      <c r="K604" s="210"/>
      <c r="L604" s="210"/>
      <c r="M604" s="210"/>
      <c r="N604" s="210"/>
      <c r="O604" s="210"/>
      <c r="P604" s="210"/>
      <c r="Q604" s="210"/>
      <c r="R604" s="210"/>
      <c r="S604" s="210"/>
      <c r="T604" s="210"/>
      <c r="U604" s="210"/>
      <c r="V604" s="210"/>
      <c r="W604" s="210"/>
    </row>
    <row r="605" spans="1:23" s="209" customFormat="1" ht="15" customHeight="1">
      <c r="A605" s="367"/>
      <c r="B605" s="366"/>
      <c r="C605" s="210"/>
      <c r="D605" s="210"/>
      <c r="E605" s="210"/>
      <c r="F605" s="368"/>
      <c r="G605" s="369"/>
      <c r="H605" s="370"/>
      <c r="I605" s="25"/>
      <c r="K605" s="210"/>
      <c r="L605" s="210"/>
      <c r="M605" s="210"/>
      <c r="N605" s="210"/>
      <c r="O605" s="210"/>
      <c r="P605" s="210"/>
      <c r="Q605" s="210"/>
      <c r="R605" s="210"/>
      <c r="S605" s="210"/>
      <c r="T605" s="210"/>
      <c r="U605" s="210"/>
      <c r="V605" s="210"/>
      <c r="W605" s="210"/>
    </row>
    <row r="606" spans="1:23" s="209" customFormat="1" ht="15" customHeight="1">
      <c r="A606" s="367"/>
      <c r="B606" s="366"/>
      <c r="C606" s="210"/>
      <c r="D606" s="210"/>
      <c r="E606" s="210"/>
      <c r="F606" s="368"/>
      <c r="G606" s="369"/>
      <c r="H606" s="370"/>
      <c r="I606" s="25"/>
      <c r="K606" s="210"/>
      <c r="L606" s="210"/>
      <c r="M606" s="210"/>
      <c r="N606" s="210"/>
      <c r="O606" s="210"/>
      <c r="P606" s="210"/>
      <c r="Q606" s="210"/>
      <c r="R606" s="210"/>
      <c r="S606" s="210"/>
      <c r="T606" s="210"/>
      <c r="U606" s="210"/>
      <c r="V606" s="210"/>
      <c r="W606" s="210"/>
    </row>
    <row r="607" spans="1:23" s="209" customFormat="1" ht="15" customHeight="1">
      <c r="A607" s="367"/>
      <c r="B607" s="366"/>
      <c r="C607" s="210"/>
      <c r="D607" s="210"/>
      <c r="E607" s="210"/>
      <c r="F607" s="368"/>
      <c r="G607" s="369"/>
      <c r="H607" s="370"/>
      <c r="I607" s="25"/>
      <c r="K607" s="210"/>
      <c r="L607" s="210"/>
      <c r="M607" s="210"/>
      <c r="N607" s="210"/>
      <c r="O607" s="210"/>
      <c r="P607" s="210"/>
      <c r="Q607" s="210"/>
      <c r="R607" s="210"/>
      <c r="S607" s="210"/>
      <c r="T607" s="210"/>
      <c r="U607" s="210"/>
      <c r="V607" s="210"/>
      <c r="W607" s="210"/>
    </row>
    <row r="608" spans="1:23" s="209" customFormat="1" ht="15" customHeight="1">
      <c r="A608" s="367"/>
      <c r="B608" s="366"/>
      <c r="C608" s="210"/>
      <c r="D608" s="210"/>
      <c r="E608" s="210"/>
      <c r="F608" s="368"/>
      <c r="G608" s="369"/>
      <c r="H608" s="370"/>
      <c r="I608" s="25"/>
      <c r="K608" s="210"/>
      <c r="L608" s="210"/>
      <c r="M608" s="210"/>
      <c r="N608" s="210"/>
      <c r="O608" s="210"/>
      <c r="P608" s="210"/>
      <c r="Q608" s="210"/>
      <c r="R608" s="210"/>
      <c r="S608" s="210"/>
      <c r="T608" s="210"/>
      <c r="U608" s="210"/>
      <c r="V608" s="210"/>
      <c r="W608" s="210"/>
    </row>
    <row r="609" spans="1:23" s="209" customFormat="1" ht="15" customHeight="1">
      <c r="A609" s="367"/>
      <c r="B609" s="366"/>
      <c r="C609" s="210"/>
      <c r="D609" s="210"/>
      <c r="E609" s="210"/>
      <c r="F609" s="368"/>
      <c r="G609" s="369"/>
      <c r="H609" s="370"/>
      <c r="I609" s="25"/>
      <c r="K609" s="210"/>
      <c r="L609" s="210"/>
      <c r="M609" s="210"/>
      <c r="N609" s="210"/>
      <c r="O609" s="210"/>
      <c r="P609" s="210"/>
      <c r="Q609" s="210"/>
      <c r="R609" s="210"/>
      <c r="S609" s="210"/>
      <c r="T609" s="210"/>
      <c r="U609" s="210"/>
      <c r="V609" s="210"/>
      <c r="W609" s="210"/>
    </row>
    <row r="610" spans="1:23" s="209" customFormat="1" ht="15" customHeight="1">
      <c r="A610" s="367"/>
      <c r="B610" s="366"/>
      <c r="C610" s="210"/>
      <c r="D610" s="210"/>
      <c r="E610" s="210"/>
      <c r="F610" s="368"/>
      <c r="G610" s="369"/>
      <c r="H610" s="370"/>
      <c r="I610" s="25"/>
      <c r="K610" s="210"/>
      <c r="L610" s="210"/>
      <c r="M610" s="210"/>
      <c r="N610" s="210"/>
      <c r="O610" s="210"/>
      <c r="P610" s="210"/>
      <c r="Q610" s="210"/>
      <c r="R610" s="210"/>
      <c r="S610" s="210"/>
      <c r="T610" s="210"/>
      <c r="U610" s="210"/>
      <c r="V610" s="210"/>
      <c r="W610" s="210"/>
    </row>
    <row r="611" spans="1:23" s="209" customFormat="1" ht="15" customHeight="1">
      <c r="A611" s="367"/>
      <c r="B611" s="366"/>
      <c r="C611" s="210"/>
      <c r="D611" s="210"/>
      <c r="E611" s="210"/>
      <c r="F611" s="368"/>
      <c r="G611" s="369"/>
      <c r="H611" s="370"/>
      <c r="I611" s="25"/>
      <c r="K611" s="210"/>
      <c r="L611" s="210"/>
      <c r="M611" s="210"/>
      <c r="N611" s="210"/>
      <c r="O611" s="210"/>
      <c r="P611" s="210"/>
      <c r="Q611" s="210"/>
      <c r="R611" s="210"/>
      <c r="S611" s="210"/>
      <c r="T611" s="210"/>
      <c r="U611" s="210"/>
      <c r="V611" s="210"/>
      <c r="W611" s="210"/>
    </row>
    <row r="612" spans="1:23" s="209" customFormat="1" ht="15" customHeight="1">
      <c r="A612" s="367"/>
      <c r="B612" s="366"/>
      <c r="C612" s="210"/>
      <c r="D612" s="210"/>
      <c r="E612" s="210"/>
      <c r="F612" s="368"/>
      <c r="G612" s="369"/>
      <c r="H612" s="370"/>
      <c r="I612" s="25"/>
      <c r="K612" s="210"/>
      <c r="L612" s="210"/>
      <c r="M612" s="210"/>
      <c r="N612" s="210"/>
      <c r="O612" s="210"/>
      <c r="P612" s="210"/>
      <c r="Q612" s="210"/>
      <c r="R612" s="210"/>
      <c r="S612" s="210"/>
      <c r="T612" s="210"/>
      <c r="U612" s="210"/>
      <c r="V612" s="210"/>
      <c r="W612" s="210"/>
    </row>
    <row r="613" spans="1:23" s="209" customFormat="1" ht="15" customHeight="1">
      <c r="A613" s="367"/>
      <c r="B613" s="366"/>
      <c r="C613" s="210"/>
      <c r="D613" s="210"/>
      <c r="E613" s="210"/>
      <c r="F613" s="368"/>
      <c r="G613" s="369"/>
      <c r="H613" s="370"/>
      <c r="I613" s="25"/>
      <c r="K613" s="210"/>
      <c r="L613" s="210"/>
      <c r="M613" s="210"/>
      <c r="N613" s="210"/>
      <c r="O613" s="210"/>
      <c r="P613" s="210"/>
      <c r="Q613" s="210"/>
      <c r="R613" s="210"/>
      <c r="S613" s="210"/>
      <c r="T613" s="210"/>
      <c r="U613" s="210"/>
      <c r="V613" s="210"/>
      <c r="W613" s="210"/>
    </row>
    <row r="614" spans="1:23" s="209" customFormat="1" ht="15" customHeight="1">
      <c r="A614" s="367"/>
      <c r="B614" s="366"/>
      <c r="C614" s="210"/>
      <c r="D614" s="210"/>
      <c r="E614" s="210"/>
      <c r="F614" s="368"/>
      <c r="G614" s="369"/>
      <c r="H614" s="370"/>
      <c r="I614" s="25"/>
      <c r="K614" s="210"/>
      <c r="L614" s="210"/>
      <c r="M614" s="210"/>
      <c r="N614" s="210"/>
      <c r="O614" s="210"/>
      <c r="P614" s="210"/>
      <c r="Q614" s="210"/>
      <c r="R614" s="210"/>
      <c r="S614" s="210"/>
      <c r="T614" s="210"/>
      <c r="U614" s="210"/>
      <c r="V614" s="210"/>
      <c r="W614" s="210"/>
    </row>
    <row r="615" spans="1:23" s="209" customFormat="1" ht="15" customHeight="1">
      <c r="A615" s="367"/>
      <c r="B615" s="366"/>
      <c r="C615" s="210"/>
      <c r="D615" s="210"/>
      <c r="E615" s="210"/>
      <c r="F615" s="368"/>
      <c r="G615" s="369"/>
      <c r="H615" s="370"/>
      <c r="I615" s="25"/>
      <c r="K615" s="210"/>
      <c r="L615" s="210"/>
      <c r="M615" s="210"/>
      <c r="N615" s="210"/>
      <c r="O615" s="210"/>
      <c r="P615" s="210"/>
      <c r="Q615" s="210"/>
      <c r="R615" s="210"/>
      <c r="S615" s="210"/>
      <c r="T615" s="210"/>
      <c r="U615" s="210"/>
      <c r="V615" s="210"/>
      <c r="W615" s="210"/>
    </row>
    <row r="616" spans="1:23" s="209" customFormat="1" ht="15" customHeight="1">
      <c r="A616" s="367"/>
      <c r="B616" s="366"/>
      <c r="C616" s="210"/>
      <c r="D616" s="210"/>
      <c r="E616" s="210"/>
      <c r="F616" s="368"/>
      <c r="G616" s="369"/>
      <c r="H616" s="370"/>
      <c r="I616" s="25"/>
      <c r="K616" s="210"/>
      <c r="L616" s="210"/>
      <c r="M616" s="210"/>
      <c r="N616" s="210"/>
      <c r="O616" s="210"/>
      <c r="P616" s="210"/>
      <c r="Q616" s="210"/>
      <c r="R616" s="210"/>
      <c r="S616" s="210"/>
      <c r="T616" s="210"/>
      <c r="U616" s="210"/>
      <c r="V616" s="210"/>
      <c r="W616" s="210"/>
    </row>
    <row r="617" spans="1:23" s="209" customFormat="1" ht="15" customHeight="1">
      <c r="A617" s="367"/>
      <c r="B617" s="366"/>
      <c r="C617" s="210"/>
      <c r="D617" s="210"/>
      <c r="E617" s="210"/>
      <c r="F617" s="368"/>
      <c r="G617" s="369"/>
      <c r="H617" s="370"/>
      <c r="I617" s="25"/>
      <c r="K617" s="210"/>
      <c r="L617" s="210"/>
      <c r="M617" s="210"/>
      <c r="N617" s="210"/>
      <c r="O617" s="210"/>
      <c r="P617" s="210"/>
      <c r="Q617" s="210"/>
      <c r="R617" s="210"/>
      <c r="S617" s="210"/>
      <c r="T617" s="210"/>
      <c r="U617" s="210"/>
      <c r="V617" s="210"/>
      <c r="W617" s="210"/>
    </row>
    <row r="618" spans="1:23" s="209" customFormat="1" ht="15" customHeight="1">
      <c r="A618" s="367"/>
      <c r="B618" s="366"/>
      <c r="C618" s="210"/>
      <c r="D618" s="210"/>
      <c r="E618" s="210"/>
      <c r="F618" s="368"/>
      <c r="G618" s="369"/>
      <c r="H618" s="370"/>
      <c r="I618" s="25"/>
      <c r="K618" s="210"/>
      <c r="L618" s="210"/>
      <c r="M618" s="210"/>
      <c r="N618" s="210"/>
      <c r="O618" s="210"/>
      <c r="P618" s="210"/>
      <c r="Q618" s="210"/>
      <c r="R618" s="210"/>
      <c r="S618" s="210"/>
      <c r="T618" s="210"/>
      <c r="U618" s="210"/>
      <c r="V618" s="210"/>
      <c r="W618" s="210"/>
    </row>
    <row r="619" spans="1:23" s="209" customFormat="1" ht="15" customHeight="1">
      <c r="A619" s="367"/>
      <c r="B619" s="366"/>
      <c r="C619" s="210"/>
      <c r="D619" s="210"/>
      <c r="E619" s="210"/>
      <c r="F619" s="368"/>
      <c r="G619" s="369"/>
      <c r="H619" s="370"/>
      <c r="I619" s="25"/>
      <c r="K619" s="210"/>
      <c r="L619" s="210"/>
      <c r="M619" s="210"/>
      <c r="N619" s="210"/>
      <c r="O619" s="210"/>
      <c r="P619" s="210"/>
      <c r="Q619" s="210"/>
      <c r="R619" s="210"/>
      <c r="S619" s="210"/>
      <c r="T619" s="210"/>
      <c r="U619" s="210"/>
      <c r="V619" s="210"/>
      <c r="W619" s="210"/>
    </row>
    <row r="620" spans="1:23" s="209" customFormat="1" ht="15" customHeight="1">
      <c r="A620" s="367"/>
      <c r="B620" s="366"/>
      <c r="C620" s="210"/>
      <c r="D620" s="210"/>
      <c r="E620" s="210"/>
      <c r="F620" s="368"/>
      <c r="G620" s="369"/>
      <c r="H620" s="370"/>
      <c r="I620" s="25"/>
      <c r="K620" s="210"/>
      <c r="L620" s="210"/>
      <c r="M620" s="210"/>
      <c r="N620" s="210"/>
      <c r="O620" s="210"/>
      <c r="P620" s="210"/>
      <c r="Q620" s="210"/>
      <c r="R620" s="210"/>
      <c r="S620" s="210"/>
      <c r="T620" s="210"/>
      <c r="U620" s="210"/>
      <c r="V620" s="210"/>
      <c r="W620" s="210"/>
    </row>
    <row r="621" spans="1:23" s="209" customFormat="1" ht="15" customHeight="1">
      <c r="A621" s="367"/>
      <c r="B621" s="366"/>
      <c r="C621" s="210"/>
      <c r="D621" s="210"/>
      <c r="E621" s="210"/>
      <c r="F621" s="368"/>
      <c r="G621" s="369"/>
      <c r="H621" s="370"/>
      <c r="I621" s="25"/>
      <c r="K621" s="210"/>
      <c r="L621" s="210"/>
      <c r="M621" s="210"/>
      <c r="N621" s="210"/>
      <c r="O621" s="210"/>
      <c r="P621" s="210"/>
      <c r="Q621" s="210"/>
      <c r="R621" s="210"/>
      <c r="S621" s="210"/>
      <c r="T621" s="210"/>
      <c r="U621" s="210"/>
      <c r="V621" s="210"/>
      <c r="W621" s="210"/>
    </row>
    <row r="622" spans="1:23" s="209" customFormat="1" ht="15" customHeight="1">
      <c r="A622" s="367"/>
      <c r="B622" s="366"/>
      <c r="C622" s="210"/>
      <c r="D622" s="210"/>
      <c r="E622" s="210"/>
      <c r="F622" s="368"/>
      <c r="G622" s="369"/>
      <c r="H622" s="370"/>
      <c r="I622" s="25"/>
      <c r="K622" s="210"/>
      <c r="L622" s="210"/>
      <c r="M622" s="210"/>
      <c r="N622" s="210"/>
      <c r="O622" s="210"/>
      <c r="P622" s="210"/>
      <c r="Q622" s="210"/>
      <c r="R622" s="210"/>
      <c r="S622" s="210"/>
      <c r="T622" s="210"/>
      <c r="U622" s="210"/>
      <c r="V622" s="210"/>
      <c r="W622" s="210"/>
    </row>
    <row r="623" spans="1:23" s="209" customFormat="1" ht="15" customHeight="1">
      <c r="A623" s="367"/>
      <c r="B623" s="366"/>
      <c r="C623" s="210"/>
      <c r="D623" s="210"/>
      <c r="E623" s="210"/>
      <c r="F623" s="368"/>
      <c r="G623" s="369"/>
      <c r="H623" s="370"/>
      <c r="I623" s="25"/>
      <c r="K623" s="210"/>
      <c r="L623" s="210"/>
      <c r="M623" s="210"/>
      <c r="N623" s="210"/>
      <c r="O623" s="210"/>
      <c r="P623" s="210"/>
      <c r="Q623" s="210"/>
      <c r="R623" s="210"/>
      <c r="S623" s="210"/>
      <c r="T623" s="210"/>
      <c r="U623" s="210"/>
      <c r="V623" s="210"/>
      <c r="W623" s="210"/>
    </row>
    <row r="624" spans="1:23" s="209" customFormat="1" ht="15" customHeight="1">
      <c r="A624" s="367"/>
      <c r="B624" s="366"/>
      <c r="C624" s="210"/>
      <c r="D624" s="210"/>
      <c r="E624" s="210"/>
      <c r="F624" s="368"/>
      <c r="G624" s="369"/>
      <c r="H624" s="370"/>
      <c r="I624" s="25"/>
      <c r="K624" s="210"/>
      <c r="L624" s="210"/>
      <c r="M624" s="210"/>
      <c r="N624" s="210"/>
      <c r="O624" s="210"/>
      <c r="P624" s="210"/>
      <c r="Q624" s="210"/>
      <c r="R624" s="210"/>
      <c r="S624" s="210"/>
      <c r="T624" s="210"/>
      <c r="U624" s="210"/>
      <c r="V624" s="210"/>
      <c r="W624" s="210"/>
    </row>
    <row r="625" spans="1:23" s="209" customFormat="1" ht="15" customHeight="1">
      <c r="A625" s="367"/>
      <c r="B625" s="366"/>
      <c r="C625" s="210"/>
      <c r="D625" s="210"/>
      <c r="E625" s="210"/>
      <c r="F625" s="368"/>
      <c r="G625" s="369"/>
      <c r="H625" s="370"/>
      <c r="I625" s="25"/>
      <c r="K625" s="210"/>
      <c r="L625" s="210"/>
      <c r="M625" s="210"/>
      <c r="N625" s="210"/>
      <c r="O625" s="210"/>
      <c r="P625" s="210"/>
      <c r="Q625" s="210"/>
      <c r="R625" s="210"/>
      <c r="S625" s="210"/>
      <c r="T625" s="210"/>
      <c r="U625" s="210"/>
      <c r="V625" s="210"/>
      <c r="W625" s="210"/>
    </row>
    <row r="626" spans="1:23" s="209" customFormat="1" ht="15" customHeight="1">
      <c r="A626" s="367"/>
      <c r="B626" s="366"/>
      <c r="C626" s="210"/>
      <c r="D626" s="210"/>
      <c r="E626" s="210"/>
      <c r="F626" s="368"/>
      <c r="G626" s="369"/>
      <c r="H626" s="370"/>
      <c r="I626" s="25"/>
      <c r="K626" s="210"/>
      <c r="L626" s="210"/>
      <c r="M626" s="210"/>
      <c r="N626" s="210"/>
      <c r="O626" s="210"/>
      <c r="P626" s="210"/>
      <c r="Q626" s="210"/>
      <c r="R626" s="210"/>
      <c r="S626" s="210"/>
      <c r="T626" s="210"/>
      <c r="U626" s="210"/>
      <c r="V626" s="210"/>
      <c r="W626" s="210"/>
    </row>
    <row r="627" spans="1:23" s="209" customFormat="1" ht="15" customHeight="1">
      <c r="A627" s="367"/>
      <c r="B627" s="366"/>
      <c r="C627" s="210"/>
      <c r="D627" s="210"/>
      <c r="E627" s="210"/>
      <c r="F627" s="368"/>
      <c r="G627" s="369"/>
      <c r="H627" s="370"/>
      <c r="I627" s="25"/>
      <c r="K627" s="210"/>
      <c r="L627" s="210"/>
      <c r="M627" s="210"/>
      <c r="N627" s="210"/>
      <c r="O627" s="210"/>
      <c r="P627" s="210"/>
      <c r="Q627" s="210"/>
      <c r="R627" s="210"/>
      <c r="S627" s="210"/>
      <c r="T627" s="210"/>
      <c r="U627" s="210"/>
      <c r="V627" s="210"/>
      <c r="W627" s="210"/>
    </row>
    <row r="628" spans="1:23" s="209" customFormat="1" ht="15" customHeight="1">
      <c r="A628" s="367"/>
      <c r="B628" s="366"/>
      <c r="C628" s="210"/>
      <c r="D628" s="210"/>
      <c r="E628" s="210"/>
      <c r="F628" s="368"/>
      <c r="G628" s="369"/>
      <c r="H628" s="370"/>
      <c r="I628" s="25"/>
      <c r="K628" s="210"/>
      <c r="L628" s="210"/>
      <c r="M628" s="210"/>
      <c r="N628" s="210"/>
      <c r="O628" s="210"/>
      <c r="P628" s="210"/>
      <c r="Q628" s="210"/>
      <c r="R628" s="210"/>
      <c r="S628" s="210"/>
      <c r="T628" s="210"/>
      <c r="U628" s="210"/>
      <c r="V628" s="210"/>
      <c r="W628" s="210"/>
    </row>
    <row r="629" spans="1:23" s="209" customFormat="1" ht="15" customHeight="1">
      <c r="A629" s="367"/>
      <c r="B629" s="366"/>
      <c r="C629" s="210"/>
      <c r="D629" s="210"/>
      <c r="E629" s="210"/>
      <c r="F629" s="368"/>
      <c r="G629" s="369"/>
      <c r="H629" s="370"/>
      <c r="I629" s="25"/>
      <c r="K629" s="210"/>
      <c r="L629" s="210"/>
      <c r="M629" s="210"/>
      <c r="N629" s="210"/>
      <c r="O629" s="210"/>
      <c r="P629" s="210"/>
      <c r="Q629" s="210"/>
      <c r="R629" s="210"/>
      <c r="S629" s="210"/>
      <c r="T629" s="210"/>
      <c r="U629" s="210"/>
      <c r="V629" s="210"/>
      <c r="W629" s="210"/>
    </row>
    <row r="630" spans="1:23" s="209" customFormat="1" ht="15" customHeight="1">
      <c r="A630" s="367"/>
      <c r="B630" s="366"/>
      <c r="C630" s="210"/>
      <c r="D630" s="210"/>
      <c r="E630" s="210"/>
      <c r="F630" s="368"/>
      <c r="G630" s="369"/>
      <c r="H630" s="370"/>
      <c r="I630" s="25"/>
      <c r="K630" s="210"/>
      <c r="L630" s="210"/>
      <c r="M630" s="210"/>
      <c r="N630" s="210"/>
      <c r="O630" s="210"/>
      <c r="P630" s="210"/>
      <c r="Q630" s="210"/>
      <c r="R630" s="210"/>
      <c r="S630" s="210"/>
      <c r="T630" s="210"/>
      <c r="U630" s="210"/>
      <c r="V630" s="210"/>
      <c r="W630" s="210"/>
    </row>
    <row r="631" spans="1:23" s="209" customFormat="1" ht="15" customHeight="1">
      <c r="A631" s="367"/>
      <c r="B631" s="366"/>
      <c r="C631" s="210"/>
      <c r="D631" s="210"/>
      <c r="E631" s="210"/>
      <c r="F631" s="368"/>
      <c r="G631" s="369"/>
      <c r="H631" s="370"/>
      <c r="I631" s="26"/>
      <c r="K631" s="210"/>
      <c r="L631" s="210"/>
      <c r="M631" s="210"/>
      <c r="N631" s="210"/>
      <c r="O631" s="210"/>
      <c r="P631" s="210"/>
      <c r="Q631" s="210"/>
      <c r="R631" s="210"/>
      <c r="S631" s="210"/>
      <c r="T631" s="210"/>
      <c r="U631" s="210"/>
      <c r="V631" s="210"/>
      <c r="W631" s="210"/>
    </row>
    <row r="632" spans="1:23" s="209" customFormat="1" ht="15" customHeight="1">
      <c r="A632" s="367"/>
      <c r="B632" s="366"/>
      <c r="C632" s="210"/>
      <c r="D632" s="210"/>
      <c r="E632" s="210"/>
      <c r="F632" s="368"/>
      <c r="G632" s="369"/>
      <c r="H632" s="370"/>
      <c r="I632" s="26"/>
      <c r="K632" s="210"/>
      <c r="L632" s="210"/>
      <c r="M632" s="210"/>
      <c r="N632" s="210"/>
      <c r="O632" s="210"/>
      <c r="P632" s="210"/>
      <c r="Q632" s="210"/>
      <c r="R632" s="210"/>
      <c r="S632" s="210"/>
      <c r="T632" s="210"/>
      <c r="U632" s="210"/>
      <c r="V632" s="210"/>
      <c r="W632" s="210"/>
    </row>
    <row r="633" spans="1:23" s="209" customFormat="1" ht="15" customHeight="1">
      <c r="A633" s="367"/>
      <c r="B633" s="366"/>
      <c r="C633" s="210"/>
      <c r="D633" s="210"/>
      <c r="E633" s="210"/>
      <c r="F633" s="368"/>
      <c r="G633" s="369"/>
      <c r="H633" s="370"/>
      <c r="I633" s="26"/>
      <c r="K633" s="210"/>
      <c r="L633" s="210"/>
      <c r="M633" s="210"/>
      <c r="N633" s="210"/>
      <c r="O633" s="210"/>
      <c r="P633" s="210"/>
      <c r="Q633" s="210"/>
      <c r="R633" s="210"/>
      <c r="S633" s="210"/>
      <c r="T633" s="210"/>
      <c r="U633" s="210"/>
      <c r="V633" s="210"/>
      <c r="W633" s="210"/>
    </row>
    <row r="634" spans="1:23" s="209" customFormat="1" ht="15" customHeight="1">
      <c r="A634" s="367"/>
      <c r="B634" s="366"/>
      <c r="C634" s="210"/>
      <c r="D634" s="210"/>
      <c r="E634" s="210"/>
      <c r="F634" s="368"/>
      <c r="G634" s="369"/>
      <c r="H634" s="370"/>
      <c r="I634" s="26"/>
      <c r="K634" s="210"/>
      <c r="L634" s="210"/>
      <c r="M634" s="210"/>
      <c r="N634" s="210"/>
      <c r="O634" s="210"/>
      <c r="P634" s="210"/>
      <c r="Q634" s="210"/>
      <c r="R634" s="210"/>
      <c r="S634" s="210"/>
      <c r="T634" s="210"/>
      <c r="U634" s="210"/>
      <c r="V634" s="210"/>
      <c r="W634" s="210"/>
    </row>
  </sheetData>
  <mergeCells count="135">
    <mergeCell ref="B138:E138"/>
    <mergeCell ref="D135:E135"/>
    <mergeCell ref="D137:E137"/>
    <mergeCell ref="B118:E118"/>
    <mergeCell ref="B119:E119"/>
    <mergeCell ref="D127:E127"/>
    <mergeCell ref="D129:E129"/>
    <mergeCell ref="D131:E131"/>
    <mergeCell ref="D133:E133"/>
    <mergeCell ref="I112:I113"/>
    <mergeCell ref="B113:E113"/>
    <mergeCell ref="B114:E114"/>
    <mergeCell ref="B115:E115"/>
    <mergeCell ref="B116:E116"/>
    <mergeCell ref="B117:E117"/>
    <mergeCell ref="B110:E110"/>
    <mergeCell ref="B111:E112"/>
    <mergeCell ref="A112:A113"/>
    <mergeCell ref="F112:F113"/>
    <mergeCell ref="G112:G113"/>
    <mergeCell ref="H112:H113"/>
    <mergeCell ref="B103:E103"/>
    <mergeCell ref="B105:E105"/>
    <mergeCell ref="B106:E106"/>
    <mergeCell ref="B107:E107"/>
    <mergeCell ref="B108:E108"/>
    <mergeCell ref="B109:E109"/>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F51:F52"/>
    <mergeCell ref="G51:G52"/>
    <mergeCell ref="H51:H52"/>
    <mergeCell ref="I51:I52"/>
    <mergeCell ref="B53:E53"/>
    <mergeCell ref="B54:E54"/>
    <mergeCell ref="B47:E47"/>
    <mergeCell ref="B48:E48"/>
    <mergeCell ref="B49:E49"/>
    <mergeCell ref="B50:E50"/>
    <mergeCell ref="A51:A52"/>
    <mergeCell ref="B51:E52"/>
    <mergeCell ref="B41:E41"/>
    <mergeCell ref="B42:E42"/>
    <mergeCell ref="B43:E43"/>
    <mergeCell ref="B44:E44"/>
    <mergeCell ref="B45:E45"/>
    <mergeCell ref="B46:E46"/>
    <mergeCell ref="B35:E35"/>
    <mergeCell ref="B36:E36"/>
    <mergeCell ref="B37:E37"/>
    <mergeCell ref="B38:E38"/>
    <mergeCell ref="B39:E39"/>
    <mergeCell ref="B40:E40"/>
    <mergeCell ref="B28:E28"/>
    <mergeCell ref="B29:E29"/>
    <mergeCell ref="B30:E30"/>
    <mergeCell ref="B32:E32"/>
    <mergeCell ref="B33:E33"/>
    <mergeCell ref="B34:E34"/>
    <mergeCell ref="B22:E22"/>
    <mergeCell ref="B23:E23"/>
    <mergeCell ref="B24:E24"/>
    <mergeCell ref="B25:E25"/>
    <mergeCell ref="B26:E26"/>
    <mergeCell ref="B27:E27"/>
    <mergeCell ref="B15:E15"/>
    <mergeCell ref="B16:E16"/>
    <mergeCell ref="B17:E17"/>
    <mergeCell ref="B19:E19"/>
    <mergeCell ref="B20:E20"/>
    <mergeCell ref="B21:E21"/>
    <mergeCell ref="A13:A14"/>
    <mergeCell ref="B13:E14"/>
    <mergeCell ref="F13:F14"/>
    <mergeCell ref="A1:I1"/>
    <mergeCell ref="B2:E2"/>
    <mergeCell ref="B3:E3"/>
    <mergeCell ref="B4:E4"/>
    <mergeCell ref="B5:E5"/>
    <mergeCell ref="B6:E6"/>
    <mergeCell ref="G13:G14"/>
    <mergeCell ref="H13:H14"/>
    <mergeCell ref="I13:I14"/>
    <mergeCell ref="B7:E7"/>
    <mergeCell ref="B8:E8"/>
    <mergeCell ref="B9:E9"/>
    <mergeCell ref="B10:E10"/>
    <mergeCell ref="B11:E11"/>
    <mergeCell ref="B12:E12"/>
  </mergeCells>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35"/>
  <sheetViews>
    <sheetView view="pageBreakPreview" topLeftCell="A115" zoomScale="70" zoomScaleNormal="70" zoomScaleSheetLayoutView="70" workbookViewId="0">
      <selection activeCell="H142" sqref="H142"/>
    </sheetView>
  </sheetViews>
  <sheetFormatPr defaultColWidth="9.109375" defaultRowHeight="13.8"/>
  <cols>
    <col min="1" max="1" width="10.33203125" style="367" customWidth="1"/>
    <col min="2" max="2" width="11.6640625" style="366" customWidth="1"/>
    <col min="3" max="3" width="10.44140625" style="210" customWidth="1"/>
    <col min="4" max="4" width="13.33203125" style="210" customWidth="1"/>
    <col min="5" max="5" width="35.77734375" style="210" customWidth="1"/>
    <col min="6" max="6" width="9.6640625" style="368" customWidth="1"/>
    <col min="7" max="7" width="15.33203125" style="369" customWidth="1"/>
    <col min="8" max="8" width="13.44140625" style="370" customWidth="1"/>
    <col min="9" max="9" width="19.21875" style="26" customWidth="1"/>
    <col min="10" max="10" width="15.109375" style="209" bestFit="1" customWidth="1"/>
    <col min="11" max="14" width="9.109375" style="210"/>
    <col min="15" max="15" width="11.5546875" style="210" bestFit="1" customWidth="1"/>
    <col min="16" max="16384" width="9.109375" style="210"/>
  </cols>
  <sheetData>
    <row r="1" spans="1:10" s="199" customFormat="1" ht="72" customHeight="1">
      <c r="A1" s="847"/>
      <c r="B1" s="847"/>
      <c r="C1" s="847"/>
      <c r="D1" s="847"/>
      <c r="E1" s="847"/>
      <c r="F1" s="847"/>
      <c r="G1" s="847"/>
      <c r="H1" s="847"/>
      <c r="I1" s="847"/>
    </row>
    <row r="2" spans="1:10" s="204" customFormat="1" ht="39.6" customHeight="1">
      <c r="A2" s="200" t="s">
        <v>20</v>
      </c>
      <c r="B2" s="848" t="s">
        <v>21</v>
      </c>
      <c r="C2" s="849"/>
      <c r="D2" s="849"/>
      <c r="E2" s="850"/>
      <c r="F2" s="200" t="s">
        <v>22</v>
      </c>
      <c r="G2" s="201" t="s">
        <v>23</v>
      </c>
      <c r="H2" s="202" t="s">
        <v>37</v>
      </c>
      <c r="I2" s="34" t="s">
        <v>38</v>
      </c>
      <c r="J2" s="203"/>
    </row>
    <row r="3" spans="1:10" ht="15">
      <c r="A3" s="205"/>
      <c r="B3" s="851"/>
      <c r="C3" s="852"/>
      <c r="D3" s="852"/>
      <c r="E3" s="853"/>
      <c r="F3" s="206"/>
      <c r="G3" s="207"/>
      <c r="H3" s="208"/>
      <c r="I3" s="39"/>
    </row>
    <row r="4" spans="1:10" ht="15">
      <c r="A4" s="211"/>
      <c r="B4" s="854" t="s">
        <v>43</v>
      </c>
      <c r="C4" s="854"/>
      <c r="D4" s="854"/>
      <c r="E4" s="855"/>
      <c r="F4" s="212"/>
      <c r="G4" s="213"/>
      <c r="H4" s="214"/>
      <c r="I4" s="44"/>
    </row>
    <row r="5" spans="1:10" ht="15">
      <c r="A5" s="211"/>
      <c r="B5" s="856"/>
      <c r="C5" s="856"/>
      <c r="D5" s="856"/>
      <c r="E5" s="857"/>
      <c r="F5" s="212"/>
      <c r="G5" s="213"/>
      <c r="H5" s="214"/>
      <c r="I5" s="44"/>
    </row>
    <row r="6" spans="1:10" ht="38.549999999999997" customHeight="1">
      <c r="A6" s="371"/>
      <c r="B6" s="1032" t="s">
        <v>146</v>
      </c>
      <c r="C6" s="1033"/>
      <c r="D6" s="1033"/>
      <c r="E6" s="1034"/>
      <c r="F6" s="215"/>
      <c r="G6" s="216"/>
      <c r="H6" s="217"/>
      <c r="I6" s="197"/>
    </row>
    <row r="7" spans="1:10" ht="15">
      <c r="A7" s="211"/>
      <c r="B7" s="867"/>
      <c r="C7" s="856"/>
      <c r="D7" s="856"/>
      <c r="E7" s="857"/>
      <c r="F7" s="218"/>
      <c r="G7" s="213"/>
      <c r="H7" s="214"/>
      <c r="I7" s="44"/>
    </row>
    <row r="8" spans="1:10" ht="21.45" customHeight="1">
      <c r="A8" s="371"/>
      <c r="B8" s="1035" t="s">
        <v>147</v>
      </c>
      <c r="C8" s="1036"/>
      <c r="D8" s="1036"/>
      <c r="E8" s="1037"/>
      <c r="F8" s="215"/>
      <c r="G8" s="216"/>
      <c r="H8" s="219"/>
      <c r="I8" s="197"/>
    </row>
    <row r="9" spans="1:10" ht="15">
      <c r="A9" s="220"/>
      <c r="B9" s="871"/>
      <c r="C9" s="872"/>
      <c r="D9" s="872"/>
      <c r="E9" s="873"/>
      <c r="F9" s="218"/>
      <c r="G9" s="213"/>
      <c r="H9" s="214"/>
      <c r="I9" s="213"/>
    </row>
    <row r="10" spans="1:10" ht="12.6" customHeight="1">
      <c r="A10" s="211"/>
      <c r="B10" s="874" t="s">
        <v>58</v>
      </c>
      <c r="C10" s="854"/>
      <c r="D10" s="854"/>
      <c r="E10" s="855"/>
      <c r="F10" s="221"/>
      <c r="G10" s="222"/>
      <c r="H10" s="223"/>
      <c r="I10" s="224"/>
    </row>
    <row r="11" spans="1:10" ht="28.8" hidden="1" customHeight="1">
      <c r="A11" s="225"/>
      <c r="B11" s="875"/>
      <c r="C11" s="876"/>
      <c r="D11" s="876"/>
      <c r="E11" s="877"/>
      <c r="F11" s="226"/>
      <c r="G11" s="227"/>
      <c r="H11" s="228"/>
      <c r="I11" s="229"/>
    </row>
    <row r="12" spans="1:10" ht="34.799999999999997" customHeight="1">
      <c r="A12" s="230" t="s">
        <v>50</v>
      </c>
      <c r="B12" s="878" t="s">
        <v>48</v>
      </c>
      <c r="C12" s="879"/>
      <c r="D12" s="879"/>
      <c r="E12" s="880"/>
      <c r="F12" s="231" t="s">
        <v>11</v>
      </c>
      <c r="G12" s="231">
        <v>300</v>
      </c>
      <c r="H12" s="232"/>
      <c r="I12" s="233">
        <f>G12*H12</f>
        <v>0</v>
      </c>
    </row>
    <row r="13" spans="1:10" ht="9.6" customHeight="1">
      <c r="A13" s="892"/>
      <c r="B13" s="894" t="s">
        <v>98</v>
      </c>
      <c r="C13" s="895"/>
      <c r="D13" s="895"/>
      <c r="E13" s="896"/>
      <c r="F13" s="900"/>
      <c r="G13" s="861"/>
      <c r="H13" s="863"/>
      <c r="I13" s="865">
        <f>SUM(I12:I12)</f>
        <v>0</v>
      </c>
    </row>
    <row r="14" spans="1:10" ht="19.05" customHeight="1" thickBot="1">
      <c r="A14" s="893"/>
      <c r="B14" s="897"/>
      <c r="C14" s="898"/>
      <c r="D14" s="898"/>
      <c r="E14" s="899"/>
      <c r="F14" s="901"/>
      <c r="G14" s="862"/>
      <c r="H14" s="864"/>
      <c r="I14" s="866"/>
    </row>
    <row r="15" spans="1:10" ht="15">
      <c r="A15" s="234"/>
      <c r="B15" s="881"/>
      <c r="C15" s="881"/>
      <c r="D15" s="881"/>
      <c r="E15" s="882"/>
      <c r="F15" s="235"/>
      <c r="G15" s="236"/>
      <c r="H15" s="237"/>
      <c r="I15" s="64"/>
    </row>
    <row r="16" spans="1:10" ht="15">
      <c r="A16" s="238"/>
      <c r="B16" s="883" t="s">
        <v>107</v>
      </c>
      <c r="C16" s="884"/>
      <c r="D16" s="884"/>
      <c r="E16" s="885"/>
      <c r="F16" s="239"/>
      <c r="G16" s="240"/>
      <c r="H16" s="241"/>
      <c r="I16" s="69"/>
    </row>
    <row r="17" spans="1:10" ht="15">
      <c r="A17" s="242" t="s">
        <v>4</v>
      </c>
      <c r="B17" s="886" t="s">
        <v>27</v>
      </c>
      <c r="C17" s="887"/>
      <c r="D17" s="887"/>
      <c r="E17" s="888"/>
      <c r="F17" s="243"/>
      <c r="G17" s="244"/>
      <c r="H17" s="245"/>
      <c r="I17" s="74"/>
    </row>
    <row r="18" spans="1:10" ht="15.75" customHeight="1">
      <c r="A18" s="246"/>
      <c r="B18" s="247"/>
      <c r="C18" s="248"/>
      <c r="D18" s="248"/>
      <c r="E18" s="249"/>
      <c r="F18" s="243"/>
      <c r="G18" s="244"/>
      <c r="H18" s="250"/>
      <c r="I18" s="74"/>
    </row>
    <row r="19" spans="1:10" ht="29.25" customHeight="1">
      <c r="A19" s="225" t="s">
        <v>49</v>
      </c>
      <c r="B19" s="883" t="s">
        <v>61</v>
      </c>
      <c r="C19" s="884"/>
      <c r="D19" s="884"/>
      <c r="E19" s="885"/>
      <c r="F19" s="251"/>
      <c r="G19" s="252"/>
      <c r="H19" s="253"/>
      <c r="I19" s="254"/>
    </row>
    <row r="20" spans="1:10" ht="28.2" customHeight="1">
      <c r="A20" s="230" t="s">
        <v>50</v>
      </c>
      <c r="B20" s="889" t="s">
        <v>125</v>
      </c>
      <c r="C20" s="890"/>
      <c r="D20" s="890"/>
      <c r="E20" s="891"/>
      <c r="F20" s="255" t="s">
        <v>10</v>
      </c>
      <c r="G20" s="256">
        <v>34.200000000000003</v>
      </c>
      <c r="H20" s="257"/>
      <c r="I20" s="233">
        <f>G20*H20</f>
        <v>0</v>
      </c>
      <c r="J20" s="210"/>
    </row>
    <row r="21" spans="1:10" ht="15.75" customHeight="1">
      <c r="A21" s="220" t="s">
        <v>52</v>
      </c>
      <c r="B21" s="883" t="s">
        <v>44</v>
      </c>
      <c r="C21" s="884"/>
      <c r="D21" s="884"/>
      <c r="E21" s="885"/>
      <c r="F21" s="258"/>
      <c r="G21" s="259"/>
      <c r="H21" s="260"/>
      <c r="I21" s="233"/>
      <c r="J21" s="210"/>
    </row>
    <row r="22" spans="1:10" ht="15">
      <c r="A22" s="261" t="s">
        <v>50</v>
      </c>
      <c r="B22" s="914" t="s">
        <v>47</v>
      </c>
      <c r="C22" s="915"/>
      <c r="D22" s="915"/>
      <c r="E22" s="916"/>
      <c r="F22" s="255" t="s">
        <v>10</v>
      </c>
      <c r="G22" s="255">
        <v>18.2</v>
      </c>
      <c r="H22" s="257"/>
      <c r="I22" s="233">
        <f t="shared" ref="I22:I50" si="0">G22*H22</f>
        <v>0</v>
      </c>
      <c r="J22" s="210"/>
    </row>
    <row r="23" spans="1:10" ht="29.25" customHeight="1">
      <c r="A23" s="262" t="s">
        <v>53</v>
      </c>
      <c r="B23" s="905" t="s">
        <v>45</v>
      </c>
      <c r="C23" s="906"/>
      <c r="D23" s="906"/>
      <c r="E23" s="907"/>
      <c r="F23" s="263"/>
      <c r="G23" s="264"/>
      <c r="H23" s="265"/>
      <c r="I23" s="266"/>
      <c r="J23" s="210"/>
    </row>
    <row r="24" spans="1:10" ht="15">
      <c r="A24" s="261" t="s">
        <v>50</v>
      </c>
      <c r="B24" s="917" t="s">
        <v>59</v>
      </c>
      <c r="C24" s="918"/>
      <c r="D24" s="918"/>
      <c r="E24" s="919"/>
      <c r="F24" s="267" t="s">
        <v>10</v>
      </c>
      <c r="G24" s="267">
        <v>12.1</v>
      </c>
      <c r="H24" s="268"/>
      <c r="I24" s="233">
        <f t="shared" si="0"/>
        <v>0</v>
      </c>
      <c r="J24" s="210"/>
    </row>
    <row r="25" spans="1:10" ht="19.2" customHeight="1">
      <c r="A25" s="269" t="s">
        <v>54</v>
      </c>
      <c r="B25" s="905" t="s">
        <v>46</v>
      </c>
      <c r="C25" s="906"/>
      <c r="D25" s="906"/>
      <c r="E25" s="907"/>
      <c r="F25" s="270"/>
      <c r="G25" s="271"/>
      <c r="H25" s="272"/>
      <c r="I25" s="102"/>
      <c r="J25" s="210"/>
    </row>
    <row r="26" spans="1:10" ht="31.5" customHeight="1">
      <c r="A26" s="269" t="s">
        <v>50</v>
      </c>
      <c r="B26" s="902" t="s">
        <v>122</v>
      </c>
      <c r="C26" s="903"/>
      <c r="D26" s="903"/>
      <c r="E26" s="904"/>
      <c r="F26" s="267" t="s">
        <v>10</v>
      </c>
      <c r="G26" s="273">
        <v>55.6</v>
      </c>
      <c r="H26" s="274"/>
      <c r="I26" s="233">
        <f t="shared" si="0"/>
        <v>0</v>
      </c>
      <c r="J26" s="210"/>
    </row>
    <row r="27" spans="1:10" ht="31.5" customHeight="1">
      <c r="A27" s="261" t="s">
        <v>51</v>
      </c>
      <c r="B27" s="902" t="s">
        <v>121</v>
      </c>
      <c r="C27" s="903"/>
      <c r="D27" s="903"/>
      <c r="E27" s="904"/>
      <c r="F27" s="231" t="s">
        <v>10</v>
      </c>
      <c r="G27" s="273">
        <v>33.299999999999997</v>
      </c>
      <c r="H27" s="274"/>
      <c r="I27" s="233">
        <f t="shared" si="0"/>
        <v>0</v>
      </c>
      <c r="J27" s="210"/>
    </row>
    <row r="28" spans="1:10" ht="15">
      <c r="A28" s="261" t="s">
        <v>66</v>
      </c>
      <c r="B28" s="902" t="s">
        <v>56</v>
      </c>
      <c r="C28" s="903"/>
      <c r="D28" s="903"/>
      <c r="E28" s="904"/>
      <c r="F28" s="275" t="s">
        <v>10</v>
      </c>
      <c r="G28" s="273">
        <v>11.1</v>
      </c>
      <c r="H28" s="274"/>
      <c r="I28" s="233">
        <f t="shared" si="0"/>
        <v>0</v>
      </c>
      <c r="J28" s="210"/>
    </row>
    <row r="29" spans="1:10" ht="23.55" customHeight="1">
      <c r="A29" s="269" t="s">
        <v>55</v>
      </c>
      <c r="B29" s="905" t="s">
        <v>28</v>
      </c>
      <c r="C29" s="906"/>
      <c r="D29" s="906"/>
      <c r="E29" s="907"/>
      <c r="F29" s="276"/>
      <c r="G29" s="271"/>
      <c r="H29" s="277"/>
      <c r="I29" s="102"/>
      <c r="J29" s="210"/>
    </row>
    <row r="30" spans="1:10" ht="15">
      <c r="A30" s="261" t="s">
        <v>50</v>
      </c>
      <c r="B30" s="902" t="s">
        <v>57</v>
      </c>
      <c r="C30" s="903"/>
      <c r="D30" s="903"/>
      <c r="E30" s="904"/>
      <c r="F30" s="278" t="s">
        <v>11</v>
      </c>
      <c r="G30" s="273">
        <v>221.76</v>
      </c>
      <c r="H30" s="274"/>
      <c r="I30" s="266">
        <f t="shared" si="0"/>
        <v>0</v>
      </c>
      <c r="J30" s="210"/>
    </row>
    <row r="31" spans="1:10" ht="45" customHeight="1">
      <c r="A31" s="279" t="s">
        <v>79</v>
      </c>
      <c r="B31" s="280" t="s">
        <v>29</v>
      </c>
      <c r="C31" s="281"/>
      <c r="D31" s="281"/>
      <c r="E31" s="282"/>
      <c r="F31" s="282"/>
      <c r="G31" s="259"/>
      <c r="H31" s="260"/>
      <c r="I31" s="233"/>
      <c r="J31" s="210"/>
    </row>
    <row r="32" spans="1:10" ht="15">
      <c r="A32" s="283" t="s">
        <v>50</v>
      </c>
      <c r="B32" s="902" t="s">
        <v>60</v>
      </c>
      <c r="C32" s="903"/>
      <c r="D32" s="903"/>
      <c r="E32" s="904"/>
      <c r="F32" s="284" t="s">
        <v>11</v>
      </c>
      <c r="G32" s="256">
        <v>221.76</v>
      </c>
      <c r="H32" s="274"/>
      <c r="I32" s="233">
        <f t="shared" si="0"/>
        <v>0</v>
      </c>
      <c r="J32" s="210"/>
    </row>
    <row r="33" spans="1:10" ht="15">
      <c r="A33" s="285" t="s">
        <v>82</v>
      </c>
      <c r="B33" s="908" t="s">
        <v>80</v>
      </c>
      <c r="C33" s="909"/>
      <c r="D33" s="909"/>
      <c r="E33" s="910"/>
      <c r="F33" s="212"/>
      <c r="G33" s="213"/>
      <c r="H33" s="214"/>
      <c r="I33" s="233"/>
      <c r="J33" s="210"/>
    </row>
    <row r="34" spans="1:10" ht="18" customHeight="1">
      <c r="A34" s="220"/>
      <c r="B34" s="911" t="s">
        <v>39</v>
      </c>
      <c r="C34" s="912"/>
      <c r="D34" s="912"/>
      <c r="E34" s="913"/>
      <c r="F34" s="286"/>
      <c r="G34" s="231"/>
      <c r="H34" s="287"/>
      <c r="I34" s="233"/>
      <c r="J34" s="210"/>
    </row>
    <row r="35" spans="1:10" ht="18" customHeight="1">
      <c r="A35" s="220" t="s">
        <v>50</v>
      </c>
      <c r="B35" s="930" t="s">
        <v>62</v>
      </c>
      <c r="C35" s="931"/>
      <c r="D35" s="931"/>
      <c r="E35" s="932"/>
      <c r="F35" s="286" t="s">
        <v>10</v>
      </c>
      <c r="G35" s="231">
        <v>6.68</v>
      </c>
      <c r="H35" s="232"/>
      <c r="I35" s="233">
        <f t="shared" si="0"/>
        <v>0</v>
      </c>
      <c r="J35" s="210"/>
    </row>
    <row r="36" spans="1:10" ht="28.5" customHeight="1">
      <c r="A36" s="220" t="s">
        <v>51</v>
      </c>
      <c r="B36" s="930" t="s">
        <v>64</v>
      </c>
      <c r="C36" s="931"/>
      <c r="D36" s="931"/>
      <c r="E36" s="932"/>
      <c r="F36" s="284" t="s">
        <v>10</v>
      </c>
      <c r="G36" s="288">
        <v>21.12</v>
      </c>
      <c r="H36" s="289"/>
      <c r="I36" s="233">
        <f t="shared" si="0"/>
        <v>0</v>
      </c>
      <c r="J36" s="210"/>
    </row>
    <row r="37" spans="1:10" ht="21.75" customHeight="1">
      <c r="A37" s="230" t="s">
        <v>83</v>
      </c>
      <c r="B37" s="933" t="s">
        <v>139</v>
      </c>
      <c r="C37" s="934"/>
      <c r="D37" s="934"/>
      <c r="E37" s="935"/>
      <c r="F37" s="286"/>
      <c r="G37" s="231"/>
      <c r="H37" s="232"/>
      <c r="I37" s="233"/>
      <c r="J37" s="210"/>
    </row>
    <row r="38" spans="1:10" ht="27.75" customHeight="1">
      <c r="A38" s="262"/>
      <c r="B38" s="936" t="s">
        <v>70</v>
      </c>
      <c r="C38" s="926"/>
      <c r="D38" s="926"/>
      <c r="E38" s="927"/>
      <c r="F38" s="286"/>
      <c r="G38" s="231"/>
      <c r="H38" s="232"/>
      <c r="I38" s="233"/>
      <c r="J38" s="210"/>
    </row>
    <row r="39" spans="1:10" ht="29.25" customHeight="1">
      <c r="A39" s="283" t="s">
        <v>50</v>
      </c>
      <c r="B39" s="937" t="s">
        <v>71</v>
      </c>
      <c r="C39" s="938"/>
      <c r="D39" s="938"/>
      <c r="E39" s="939"/>
      <c r="F39" s="286" t="s">
        <v>13</v>
      </c>
      <c r="G39" s="231">
        <v>465</v>
      </c>
      <c r="H39" s="232"/>
      <c r="I39" s="233">
        <f t="shared" si="0"/>
        <v>0</v>
      </c>
      <c r="J39" s="210"/>
    </row>
    <row r="40" spans="1:10" ht="37.5" customHeight="1">
      <c r="A40" s="261" t="s">
        <v>51</v>
      </c>
      <c r="B40" s="937" t="s">
        <v>72</v>
      </c>
      <c r="C40" s="938"/>
      <c r="D40" s="938"/>
      <c r="E40" s="939"/>
      <c r="F40" s="286" t="s">
        <v>13</v>
      </c>
      <c r="G40" s="240">
        <v>270</v>
      </c>
      <c r="H40" s="232"/>
      <c r="I40" s="233">
        <f t="shared" si="0"/>
        <v>0</v>
      </c>
      <c r="J40" s="210"/>
    </row>
    <row r="41" spans="1:10" ht="15">
      <c r="A41" s="230" t="s">
        <v>66</v>
      </c>
      <c r="B41" s="920" t="s">
        <v>68</v>
      </c>
      <c r="C41" s="921"/>
      <c r="D41" s="921"/>
      <c r="E41" s="922"/>
      <c r="F41" s="284"/>
      <c r="G41" s="256"/>
      <c r="H41" s="289"/>
      <c r="I41" s="233"/>
      <c r="J41" s="210"/>
    </row>
    <row r="42" spans="1:10" ht="16.5" customHeight="1">
      <c r="A42" s="220" t="s">
        <v>67</v>
      </c>
      <c r="B42" s="923" t="s">
        <v>69</v>
      </c>
      <c r="C42" s="924"/>
      <c r="D42" s="924"/>
      <c r="E42" s="925"/>
      <c r="F42" s="275" t="s">
        <v>11</v>
      </c>
      <c r="G42" s="288">
        <v>211.2</v>
      </c>
      <c r="H42" s="290"/>
      <c r="I42" s="233">
        <f t="shared" si="0"/>
        <v>0</v>
      </c>
      <c r="J42" s="210"/>
    </row>
    <row r="43" spans="1:10" ht="16.5" customHeight="1">
      <c r="A43" s="220" t="s">
        <v>84</v>
      </c>
      <c r="B43" s="884" t="s">
        <v>30</v>
      </c>
      <c r="C43" s="884"/>
      <c r="D43" s="884"/>
      <c r="E43" s="885"/>
      <c r="F43" s="291"/>
      <c r="G43" s="292"/>
      <c r="H43" s="232"/>
      <c r="I43" s="102"/>
      <c r="J43" s="210"/>
    </row>
    <row r="44" spans="1:10" ht="15">
      <c r="A44" s="220"/>
      <c r="B44" s="926" t="s">
        <v>81</v>
      </c>
      <c r="C44" s="926"/>
      <c r="D44" s="926"/>
      <c r="E44" s="927"/>
      <c r="F44" s="293"/>
      <c r="G44" s="292"/>
      <c r="H44" s="232"/>
      <c r="I44" s="102"/>
      <c r="J44" s="210"/>
    </row>
    <row r="45" spans="1:10" ht="15">
      <c r="A45" s="220" t="s">
        <v>50</v>
      </c>
      <c r="B45" s="928" t="s">
        <v>73</v>
      </c>
      <c r="C45" s="928"/>
      <c r="D45" s="928"/>
      <c r="E45" s="929"/>
      <c r="F45" s="286" t="s">
        <v>11</v>
      </c>
      <c r="G45" s="231">
        <v>60</v>
      </c>
      <c r="H45" s="232"/>
      <c r="I45" s="266">
        <f t="shared" si="0"/>
        <v>0</v>
      </c>
      <c r="J45" s="210"/>
    </row>
    <row r="46" spans="1:10" ht="15.75" customHeight="1">
      <c r="A46" s="220" t="s">
        <v>85</v>
      </c>
      <c r="B46" s="884" t="s">
        <v>74</v>
      </c>
      <c r="C46" s="884"/>
      <c r="D46" s="884"/>
      <c r="E46" s="884"/>
      <c r="F46" s="294"/>
      <c r="G46" s="231"/>
      <c r="H46" s="232"/>
      <c r="I46" s="233"/>
      <c r="J46" s="210"/>
    </row>
    <row r="47" spans="1:10" ht="15">
      <c r="A47" s="220"/>
      <c r="B47" s="926" t="s">
        <v>75</v>
      </c>
      <c r="C47" s="926"/>
      <c r="D47" s="926"/>
      <c r="E47" s="927"/>
      <c r="F47" s="286"/>
      <c r="G47" s="231"/>
      <c r="H47" s="232"/>
      <c r="I47" s="266"/>
      <c r="J47" s="210"/>
    </row>
    <row r="48" spans="1:10" ht="15">
      <c r="A48" s="220" t="s">
        <v>50</v>
      </c>
      <c r="B48" s="944" t="s">
        <v>76</v>
      </c>
      <c r="C48" s="944"/>
      <c r="D48" s="944"/>
      <c r="E48" s="945"/>
      <c r="F48" s="286" t="s">
        <v>10</v>
      </c>
      <c r="G48" s="267">
        <v>46.6</v>
      </c>
      <c r="H48" s="232"/>
      <c r="I48" s="266">
        <f t="shared" si="0"/>
        <v>0</v>
      </c>
    </row>
    <row r="49" spans="1:10" ht="15">
      <c r="A49" s="220" t="s">
        <v>86</v>
      </c>
      <c r="B49" s="906" t="s">
        <v>77</v>
      </c>
      <c r="C49" s="906"/>
      <c r="D49" s="906"/>
      <c r="E49" s="907"/>
      <c r="F49" s="286"/>
      <c r="G49" s="231"/>
      <c r="H49" s="295"/>
      <c r="I49" s="233"/>
      <c r="J49" s="210"/>
    </row>
    <row r="50" spans="1:10" ht="15">
      <c r="A50" s="296" t="s">
        <v>50</v>
      </c>
      <c r="B50" s="946" t="s">
        <v>78</v>
      </c>
      <c r="C50" s="947"/>
      <c r="D50" s="947"/>
      <c r="E50" s="948"/>
      <c r="F50" s="297" t="s">
        <v>11</v>
      </c>
      <c r="G50" s="298">
        <v>78.12</v>
      </c>
      <c r="H50" s="299"/>
      <c r="I50" s="300">
        <f t="shared" si="0"/>
        <v>0</v>
      </c>
      <c r="J50" s="210"/>
    </row>
    <row r="51" spans="1:10">
      <c r="A51" s="892"/>
      <c r="B51" s="894" t="s">
        <v>96</v>
      </c>
      <c r="C51" s="895"/>
      <c r="D51" s="895"/>
      <c r="E51" s="896"/>
      <c r="F51" s="956"/>
      <c r="G51" s="861"/>
      <c r="H51" s="863"/>
      <c r="I51" s="940">
        <f>SUM(I20:I50)</f>
        <v>0</v>
      </c>
      <c r="J51" s="210"/>
    </row>
    <row r="52" spans="1:10" ht="14.4" thickBot="1">
      <c r="A52" s="893"/>
      <c r="B52" s="897"/>
      <c r="C52" s="898"/>
      <c r="D52" s="898"/>
      <c r="E52" s="899"/>
      <c r="F52" s="957"/>
      <c r="G52" s="862"/>
      <c r="H52" s="864"/>
      <c r="I52" s="866"/>
      <c r="J52" s="210"/>
    </row>
    <row r="53" spans="1:10" ht="15">
      <c r="A53" s="220"/>
      <c r="B53" s="941"/>
      <c r="C53" s="942"/>
      <c r="D53" s="942"/>
      <c r="E53" s="943"/>
      <c r="F53" s="301"/>
      <c r="G53" s="302"/>
      <c r="H53" s="303"/>
      <c r="I53" s="304"/>
      <c r="J53" s="210"/>
    </row>
    <row r="54" spans="1:10" ht="15">
      <c r="A54" s="269"/>
      <c r="B54" s="905" t="s">
        <v>106</v>
      </c>
      <c r="C54" s="906"/>
      <c r="D54" s="906"/>
      <c r="E54" s="907"/>
      <c r="F54" s="278"/>
      <c r="G54" s="305"/>
      <c r="H54" s="306"/>
      <c r="I54" s="137"/>
      <c r="J54" s="210"/>
    </row>
    <row r="55" spans="1:10" ht="15">
      <c r="A55" s="307" t="s">
        <v>5</v>
      </c>
      <c r="B55" s="949" t="s">
        <v>91</v>
      </c>
      <c r="C55" s="950"/>
      <c r="D55" s="950"/>
      <c r="E55" s="951"/>
      <c r="F55" s="284"/>
      <c r="G55" s="231"/>
      <c r="H55" s="287"/>
      <c r="I55" s="102"/>
      <c r="J55" s="210"/>
    </row>
    <row r="56" spans="1:10" ht="15">
      <c r="A56" s="262"/>
      <c r="B56" s="952"/>
      <c r="C56" s="928"/>
      <c r="D56" s="928"/>
      <c r="E56" s="929"/>
      <c r="F56" s="284"/>
      <c r="G56" s="256"/>
      <c r="H56" s="308"/>
      <c r="I56" s="140"/>
      <c r="J56" s="210"/>
    </row>
    <row r="57" spans="1:10" ht="15">
      <c r="A57" s="262" t="s">
        <v>49</v>
      </c>
      <c r="B57" s="953" t="s">
        <v>31</v>
      </c>
      <c r="C57" s="954"/>
      <c r="D57" s="954"/>
      <c r="E57" s="955"/>
      <c r="F57" s="284"/>
      <c r="G57" s="256"/>
      <c r="H57" s="308"/>
      <c r="I57" s="140"/>
      <c r="J57" s="210"/>
    </row>
    <row r="58" spans="1:10" ht="15">
      <c r="A58" s="220"/>
      <c r="B58" s="911" t="s">
        <v>39</v>
      </c>
      <c r="C58" s="912"/>
      <c r="D58" s="912"/>
      <c r="E58" s="913"/>
      <c r="F58" s="286"/>
      <c r="G58" s="231"/>
      <c r="H58" s="287"/>
      <c r="I58" s="102"/>
      <c r="J58" s="210"/>
    </row>
    <row r="59" spans="1:10" ht="15">
      <c r="A59" s="262" t="s">
        <v>50</v>
      </c>
      <c r="B59" s="952" t="s">
        <v>63</v>
      </c>
      <c r="C59" s="928"/>
      <c r="D59" s="928"/>
      <c r="E59" s="929"/>
      <c r="F59" s="286" t="s">
        <v>10</v>
      </c>
      <c r="G59" s="240">
        <v>5.52</v>
      </c>
      <c r="H59" s="232"/>
      <c r="I59" s="233">
        <f>G59*H59</f>
        <v>0</v>
      </c>
      <c r="J59" s="210"/>
    </row>
    <row r="60" spans="1:10" ht="30" customHeight="1">
      <c r="A60" s="220" t="s">
        <v>51</v>
      </c>
      <c r="B60" s="952" t="s">
        <v>65</v>
      </c>
      <c r="C60" s="928"/>
      <c r="D60" s="928"/>
      <c r="E60" s="929"/>
      <c r="F60" s="286" t="s">
        <v>10</v>
      </c>
      <c r="G60" s="240">
        <v>4.26</v>
      </c>
      <c r="H60" s="232"/>
      <c r="I60" s="233">
        <f t="shared" ref="I60:I71" si="1">G60*H60</f>
        <v>0</v>
      </c>
      <c r="J60" s="210"/>
    </row>
    <row r="61" spans="1:10" ht="30.6" customHeight="1">
      <c r="A61" s="230" t="s">
        <v>52</v>
      </c>
      <c r="B61" s="963" t="s">
        <v>87</v>
      </c>
      <c r="C61" s="964"/>
      <c r="D61" s="964"/>
      <c r="E61" s="965"/>
      <c r="F61" s="284"/>
      <c r="G61" s="256"/>
      <c r="H61" s="308"/>
      <c r="I61" s="140"/>
      <c r="J61" s="210"/>
    </row>
    <row r="62" spans="1:10" ht="27.75" customHeight="1">
      <c r="A62" s="220" t="s">
        <v>50</v>
      </c>
      <c r="B62" s="936" t="s">
        <v>90</v>
      </c>
      <c r="C62" s="926"/>
      <c r="D62" s="926"/>
      <c r="E62" s="927"/>
      <c r="F62" s="286"/>
      <c r="G62" s="231"/>
      <c r="H62" s="287"/>
      <c r="I62" s="102"/>
      <c r="J62" s="210"/>
    </row>
    <row r="63" spans="1:10" ht="30" customHeight="1">
      <c r="A63" s="262" t="s">
        <v>5</v>
      </c>
      <c r="B63" s="937" t="s">
        <v>71</v>
      </c>
      <c r="C63" s="938"/>
      <c r="D63" s="938"/>
      <c r="E63" s="939"/>
      <c r="F63" s="286" t="s">
        <v>13</v>
      </c>
      <c r="G63" s="231">
        <v>326</v>
      </c>
      <c r="H63" s="232"/>
      <c r="I63" s="233">
        <f t="shared" si="1"/>
        <v>0</v>
      </c>
      <c r="J63" s="210"/>
    </row>
    <row r="64" spans="1:10" ht="15">
      <c r="A64" s="262"/>
      <c r="B64" s="938" t="s">
        <v>72</v>
      </c>
      <c r="C64" s="938"/>
      <c r="D64" s="938"/>
      <c r="E64" s="939"/>
      <c r="F64" s="309" t="s">
        <v>13</v>
      </c>
      <c r="G64" s="213">
        <v>135</v>
      </c>
      <c r="H64" s="290"/>
      <c r="I64" s="310">
        <f>G64*H64</f>
        <v>0</v>
      </c>
      <c r="J64" s="210"/>
    </row>
    <row r="65" spans="1:10" ht="15">
      <c r="A65" s="269" t="s">
        <v>6</v>
      </c>
      <c r="B65" s="966" t="s">
        <v>88</v>
      </c>
      <c r="C65" s="967"/>
      <c r="D65" s="967"/>
      <c r="E65" s="968"/>
      <c r="F65" s="311"/>
      <c r="G65" s="312"/>
      <c r="H65" s="313"/>
      <c r="I65" s="314"/>
      <c r="J65" s="210"/>
    </row>
    <row r="66" spans="1:10" ht="15">
      <c r="A66" s="262"/>
      <c r="B66" s="952" t="s">
        <v>126</v>
      </c>
      <c r="C66" s="928"/>
      <c r="D66" s="928"/>
      <c r="E66" s="929"/>
      <c r="F66" s="286" t="s">
        <v>13</v>
      </c>
      <c r="G66" s="231">
        <v>171.4</v>
      </c>
      <c r="H66" s="232"/>
      <c r="I66" s="233">
        <f t="shared" si="1"/>
        <v>0</v>
      </c>
      <c r="J66" s="210"/>
    </row>
    <row r="67" spans="1:10" ht="15">
      <c r="A67" s="225"/>
      <c r="B67" s="958" t="s">
        <v>89</v>
      </c>
      <c r="C67" s="959"/>
      <c r="D67" s="959"/>
      <c r="E67" s="959"/>
      <c r="F67" s="286" t="s">
        <v>13</v>
      </c>
      <c r="G67" s="231">
        <v>80</v>
      </c>
      <c r="H67" s="232"/>
      <c r="I67" s="233">
        <f t="shared" si="1"/>
        <v>0</v>
      </c>
      <c r="J67" s="210"/>
    </row>
    <row r="68" spans="1:10" ht="15">
      <c r="A68" s="220" t="s">
        <v>53</v>
      </c>
      <c r="B68" s="884" t="s">
        <v>30</v>
      </c>
      <c r="C68" s="884"/>
      <c r="D68" s="884"/>
      <c r="E68" s="885"/>
      <c r="F68" s="286"/>
      <c r="G68" s="288"/>
      <c r="H68" s="232"/>
      <c r="I68" s="233"/>
      <c r="J68" s="210"/>
    </row>
    <row r="69" spans="1:10" ht="15">
      <c r="A69" s="262"/>
      <c r="B69" s="926" t="s">
        <v>81</v>
      </c>
      <c r="C69" s="926"/>
      <c r="D69" s="926"/>
      <c r="E69" s="927"/>
      <c r="F69" s="286"/>
      <c r="G69" s="231"/>
      <c r="H69" s="232"/>
      <c r="I69" s="233"/>
      <c r="J69" s="210"/>
    </row>
    <row r="70" spans="1:10" ht="15">
      <c r="A70" s="262" t="s">
        <v>50</v>
      </c>
      <c r="B70" s="923" t="s">
        <v>92</v>
      </c>
      <c r="C70" s="924"/>
      <c r="D70" s="924"/>
      <c r="E70" s="925"/>
      <c r="F70" s="286" t="s">
        <v>11</v>
      </c>
      <c r="G70" s="240">
        <v>10</v>
      </c>
      <c r="H70" s="232"/>
      <c r="I70" s="233">
        <f t="shared" si="1"/>
        <v>0</v>
      </c>
      <c r="J70" s="210"/>
    </row>
    <row r="71" spans="1:10" ht="19.5" customHeight="1">
      <c r="A71" s="262" t="s">
        <v>51</v>
      </c>
      <c r="B71" s="923" t="s">
        <v>93</v>
      </c>
      <c r="C71" s="924"/>
      <c r="D71" s="924"/>
      <c r="E71" s="925"/>
      <c r="F71" s="286" t="s">
        <v>11</v>
      </c>
      <c r="G71" s="240">
        <v>10</v>
      </c>
      <c r="H71" s="232"/>
      <c r="I71" s="233">
        <f t="shared" si="1"/>
        <v>0</v>
      </c>
      <c r="J71" s="210"/>
    </row>
    <row r="72" spans="1:10" ht="31.8" customHeight="1">
      <c r="A72" s="262" t="s">
        <v>54</v>
      </c>
      <c r="B72" s="960" t="s">
        <v>32</v>
      </c>
      <c r="C72" s="961"/>
      <c r="D72" s="961"/>
      <c r="E72" s="962"/>
      <c r="F72" s="309"/>
      <c r="G72" s="256"/>
      <c r="H72" s="308"/>
      <c r="I72" s="266"/>
      <c r="J72" s="210"/>
    </row>
    <row r="73" spans="1:10" ht="15">
      <c r="A73" s="262"/>
      <c r="B73" s="975" t="s">
        <v>94</v>
      </c>
      <c r="C73" s="976"/>
      <c r="D73" s="976"/>
      <c r="E73" s="977"/>
      <c r="F73" s="315"/>
      <c r="G73" s="231"/>
      <c r="H73" s="287"/>
      <c r="I73" s="102"/>
      <c r="J73" s="210"/>
    </row>
    <row r="74" spans="1:10" ht="15">
      <c r="A74" s="262" t="s">
        <v>50</v>
      </c>
      <c r="B74" s="952" t="s">
        <v>26</v>
      </c>
      <c r="C74" s="928"/>
      <c r="D74" s="928"/>
      <c r="E74" s="929"/>
      <c r="F74" s="315" t="s">
        <v>11</v>
      </c>
      <c r="G74" s="231">
        <v>350</v>
      </c>
      <c r="H74" s="232"/>
      <c r="I74" s="233">
        <f t="shared" ref="I74" si="2">G74*H74</f>
        <v>0</v>
      </c>
      <c r="J74" s="210"/>
    </row>
    <row r="75" spans="1:10" s="319" customFormat="1" ht="27.6" customHeight="1">
      <c r="A75" s="220" t="s">
        <v>55</v>
      </c>
      <c r="B75" s="883" t="s">
        <v>25</v>
      </c>
      <c r="C75" s="884"/>
      <c r="D75" s="884"/>
      <c r="E75" s="885"/>
      <c r="F75" s="316"/>
      <c r="G75" s="317"/>
      <c r="H75" s="289"/>
      <c r="I75" s="266"/>
      <c r="J75" s="318"/>
    </row>
    <row r="76" spans="1:10" ht="106.05" customHeight="1">
      <c r="A76" s="220" t="s">
        <v>50</v>
      </c>
      <c r="B76" s="978" t="s">
        <v>127</v>
      </c>
      <c r="C76" s="979"/>
      <c r="D76" s="979"/>
      <c r="E76" s="980"/>
      <c r="F76" s="309" t="s">
        <v>11</v>
      </c>
      <c r="G76" s="256">
        <v>211.2</v>
      </c>
      <c r="H76" s="289"/>
      <c r="I76" s="266">
        <f>G76*H76</f>
        <v>0</v>
      </c>
    </row>
    <row r="77" spans="1:10" ht="27.45" customHeight="1">
      <c r="A77" s="283" t="s">
        <v>51</v>
      </c>
      <c r="B77" s="937" t="s">
        <v>95</v>
      </c>
      <c r="C77" s="938"/>
      <c r="D77" s="938"/>
      <c r="E77" s="939"/>
      <c r="F77" s="286" t="s">
        <v>12</v>
      </c>
      <c r="G77" s="231">
        <v>112.2</v>
      </c>
      <c r="H77" s="232"/>
      <c r="I77" s="233">
        <f t="shared" ref="I77" si="3">G77*H77</f>
        <v>0</v>
      </c>
    </row>
    <row r="78" spans="1:10" ht="27" customHeight="1" thickBot="1">
      <c r="A78" s="283"/>
      <c r="B78" s="1038" t="s">
        <v>97</v>
      </c>
      <c r="C78" s="1039"/>
      <c r="D78" s="1039"/>
      <c r="E78" s="1040"/>
      <c r="F78" s="320"/>
      <c r="G78" s="321"/>
      <c r="H78" s="322"/>
      <c r="I78" s="323">
        <f>SUM(I59:I77)</f>
        <v>0</v>
      </c>
    </row>
    <row r="79" spans="1:10" ht="18" customHeight="1">
      <c r="A79" s="225"/>
      <c r="B79" s="969" t="s">
        <v>16</v>
      </c>
      <c r="C79" s="970"/>
      <c r="D79" s="970"/>
      <c r="E79" s="971"/>
      <c r="F79" s="284"/>
      <c r="G79" s="256"/>
      <c r="H79" s="308"/>
      <c r="I79" s="256"/>
    </row>
    <row r="80" spans="1:10" ht="20.55" customHeight="1">
      <c r="A80" s="324" t="s">
        <v>6</v>
      </c>
      <c r="B80" s="949" t="s">
        <v>0</v>
      </c>
      <c r="C80" s="950"/>
      <c r="D80" s="950"/>
      <c r="E80" s="951"/>
      <c r="F80" s="284"/>
      <c r="G80" s="256"/>
      <c r="H80" s="308"/>
      <c r="I80" s="140"/>
    </row>
    <row r="81" spans="1:10" ht="15">
      <c r="A81" s="225"/>
      <c r="B81" s="949"/>
      <c r="C81" s="950"/>
      <c r="D81" s="950"/>
      <c r="E81" s="951"/>
      <c r="F81" s="284"/>
      <c r="G81" s="256"/>
      <c r="H81" s="308"/>
      <c r="I81" s="140"/>
      <c r="J81" s="210"/>
    </row>
    <row r="82" spans="1:10" ht="15">
      <c r="A82" s="225" t="s">
        <v>49</v>
      </c>
      <c r="B82" s="969" t="s">
        <v>100</v>
      </c>
      <c r="C82" s="970"/>
      <c r="D82" s="970"/>
      <c r="E82" s="971"/>
      <c r="F82" s="284"/>
      <c r="G82" s="256"/>
      <c r="H82" s="308"/>
      <c r="I82" s="140"/>
      <c r="J82" s="210"/>
    </row>
    <row r="83" spans="1:10" ht="15">
      <c r="A83" s="285"/>
      <c r="B83" s="920" t="s">
        <v>99</v>
      </c>
      <c r="C83" s="921"/>
      <c r="D83" s="921"/>
      <c r="E83" s="922"/>
      <c r="F83" s="284"/>
      <c r="G83" s="256"/>
      <c r="H83" s="308"/>
      <c r="I83" s="140"/>
      <c r="J83" s="210"/>
    </row>
    <row r="84" spans="1:10" ht="15">
      <c r="A84" s="225" t="s">
        <v>50</v>
      </c>
      <c r="B84" s="972" t="s">
        <v>33</v>
      </c>
      <c r="C84" s="973"/>
      <c r="D84" s="973"/>
      <c r="E84" s="974"/>
      <c r="F84" s="284" t="s">
        <v>11</v>
      </c>
      <c r="G84" s="256">
        <v>350</v>
      </c>
      <c r="H84" s="289"/>
      <c r="I84" s="266">
        <f t="shared" ref="I84:I99" si="4">G84*H84</f>
        <v>0</v>
      </c>
      <c r="J84" s="210"/>
    </row>
    <row r="85" spans="1:10" ht="15">
      <c r="A85" s="225"/>
      <c r="B85" s="920" t="s">
        <v>140</v>
      </c>
      <c r="C85" s="921"/>
      <c r="D85" s="921"/>
      <c r="E85" s="922"/>
      <c r="F85" s="284"/>
      <c r="G85" s="256"/>
      <c r="H85" s="289"/>
      <c r="I85" s="266"/>
      <c r="J85" s="210"/>
    </row>
    <row r="86" spans="1:10" ht="28.5" customHeight="1">
      <c r="A86" s="225" t="s">
        <v>51</v>
      </c>
      <c r="B86" s="972" t="s">
        <v>8</v>
      </c>
      <c r="C86" s="973"/>
      <c r="D86" s="973"/>
      <c r="E86" s="974"/>
      <c r="F86" s="284" t="s">
        <v>11</v>
      </c>
      <c r="G86" s="256">
        <v>350</v>
      </c>
      <c r="H86" s="289"/>
      <c r="I86" s="266">
        <f t="shared" si="4"/>
        <v>0</v>
      </c>
      <c r="J86" s="210"/>
    </row>
    <row r="87" spans="1:10" ht="15">
      <c r="A87" s="225" t="s">
        <v>52</v>
      </c>
      <c r="B87" s="969" t="s">
        <v>101</v>
      </c>
      <c r="C87" s="970"/>
      <c r="D87" s="970"/>
      <c r="E87" s="971"/>
      <c r="F87" s="284"/>
      <c r="G87" s="256"/>
      <c r="H87" s="289"/>
      <c r="I87" s="266"/>
      <c r="J87" s="210"/>
    </row>
    <row r="88" spans="1:10" ht="29.25" customHeight="1">
      <c r="A88" s="225"/>
      <c r="B88" s="981" t="s">
        <v>14</v>
      </c>
      <c r="C88" s="982"/>
      <c r="D88" s="982"/>
      <c r="E88" s="983"/>
      <c r="F88" s="284"/>
      <c r="G88" s="256"/>
      <c r="H88" s="289"/>
      <c r="I88" s="266"/>
      <c r="J88" s="210"/>
    </row>
    <row r="89" spans="1:10" ht="15">
      <c r="A89" s="225" t="s">
        <v>50</v>
      </c>
      <c r="B89" s="972" t="s">
        <v>128</v>
      </c>
      <c r="C89" s="973"/>
      <c r="D89" s="973"/>
      <c r="E89" s="974"/>
      <c r="F89" s="284" t="s">
        <v>11</v>
      </c>
      <c r="G89" s="256">
        <f>G30</f>
        <v>221.76</v>
      </c>
      <c r="H89" s="289"/>
      <c r="I89" s="266">
        <f t="shared" ref="I89" si="5">G89*H89</f>
        <v>0</v>
      </c>
      <c r="J89" s="210"/>
    </row>
    <row r="90" spans="1:10" ht="15">
      <c r="A90" s="225">
        <v>3</v>
      </c>
      <c r="B90" s="969" t="s">
        <v>41</v>
      </c>
      <c r="C90" s="970"/>
      <c r="D90" s="970"/>
      <c r="E90" s="971"/>
      <c r="F90" s="284"/>
      <c r="G90" s="256"/>
      <c r="H90" s="289"/>
      <c r="I90" s="266"/>
      <c r="J90" s="210"/>
    </row>
    <row r="91" spans="1:10" ht="15">
      <c r="A91" s="225"/>
      <c r="B91" s="981" t="s">
        <v>42</v>
      </c>
      <c r="C91" s="982"/>
      <c r="D91" s="982"/>
      <c r="E91" s="983"/>
      <c r="F91" s="284"/>
      <c r="G91" s="256"/>
      <c r="H91" s="289"/>
      <c r="I91" s="266"/>
      <c r="J91" s="210"/>
    </row>
    <row r="92" spans="1:10" ht="15">
      <c r="A92" s="225" t="s">
        <v>50</v>
      </c>
      <c r="B92" s="972" t="s">
        <v>102</v>
      </c>
      <c r="C92" s="973"/>
      <c r="D92" s="973"/>
      <c r="E92" s="974"/>
      <c r="F92" s="284" t="s">
        <v>11</v>
      </c>
      <c r="G92" s="256">
        <f>G89</f>
        <v>221.76</v>
      </c>
      <c r="H92" s="289"/>
      <c r="I92" s="266">
        <f t="shared" si="4"/>
        <v>0</v>
      </c>
      <c r="J92" s="210"/>
    </row>
    <row r="93" spans="1:10" ht="15">
      <c r="A93" s="225">
        <v>4</v>
      </c>
      <c r="B93" s="969" t="s">
        <v>1</v>
      </c>
      <c r="C93" s="970"/>
      <c r="D93" s="970"/>
      <c r="E93" s="971"/>
      <c r="F93" s="284"/>
      <c r="G93" s="256"/>
      <c r="H93" s="289"/>
      <c r="I93" s="266"/>
      <c r="J93" s="210"/>
    </row>
    <row r="94" spans="1:10" ht="15">
      <c r="A94" s="225" t="s">
        <v>50</v>
      </c>
      <c r="B94" s="984" t="s">
        <v>103</v>
      </c>
      <c r="C94" s="985"/>
      <c r="D94" s="985"/>
      <c r="E94" s="986"/>
      <c r="F94" s="284" t="s">
        <v>11</v>
      </c>
      <c r="G94" s="256">
        <f>G84</f>
        <v>350</v>
      </c>
      <c r="H94" s="289"/>
      <c r="I94" s="266">
        <f t="shared" si="4"/>
        <v>0</v>
      </c>
      <c r="J94" s="210"/>
    </row>
    <row r="95" spans="1:10" ht="15">
      <c r="A95" s="225"/>
      <c r="B95" s="972" t="s">
        <v>34</v>
      </c>
      <c r="C95" s="973"/>
      <c r="D95" s="973"/>
      <c r="E95" s="974"/>
      <c r="F95" s="284"/>
      <c r="G95" s="256"/>
      <c r="H95" s="289"/>
      <c r="I95" s="266"/>
      <c r="J95" s="210"/>
    </row>
    <row r="96" spans="1:10" ht="19.5" customHeight="1">
      <c r="A96" s="296" t="s">
        <v>51</v>
      </c>
      <c r="B96" s="984" t="s">
        <v>104</v>
      </c>
      <c r="C96" s="985"/>
      <c r="D96" s="985"/>
      <c r="E96" s="986"/>
      <c r="F96" s="325"/>
      <c r="G96" s="326"/>
      <c r="H96" s="327"/>
      <c r="I96" s="328"/>
      <c r="J96" s="210"/>
    </row>
    <row r="97" spans="1:11" ht="15">
      <c r="A97" s="283" t="s">
        <v>55</v>
      </c>
      <c r="B97" s="994" t="s">
        <v>2</v>
      </c>
      <c r="C97" s="995"/>
      <c r="D97" s="995"/>
      <c r="E97" s="996"/>
      <c r="F97" s="329" t="s">
        <v>11</v>
      </c>
      <c r="G97" s="326">
        <v>350</v>
      </c>
      <c r="H97" s="327"/>
      <c r="I97" s="233">
        <f t="shared" si="4"/>
        <v>0</v>
      </c>
      <c r="J97" s="210"/>
    </row>
    <row r="98" spans="1:11" ht="27" customHeight="1">
      <c r="A98" s="220"/>
      <c r="B98" s="997" t="s">
        <v>124</v>
      </c>
      <c r="C98" s="998"/>
      <c r="D98" s="998"/>
      <c r="E98" s="999"/>
      <c r="F98" s="309" t="s">
        <v>17</v>
      </c>
      <c r="G98" s="288">
        <v>12</v>
      </c>
      <c r="H98" s="290"/>
      <c r="I98" s="310">
        <f t="shared" si="4"/>
        <v>0</v>
      </c>
      <c r="J98" s="210"/>
    </row>
    <row r="99" spans="1:11" ht="33" customHeight="1">
      <c r="A99" s="279"/>
      <c r="B99" s="998" t="s">
        <v>145</v>
      </c>
      <c r="C99" s="998"/>
      <c r="D99" s="998"/>
      <c r="E99" s="998"/>
      <c r="F99" s="275" t="s">
        <v>17</v>
      </c>
      <c r="G99" s="288">
        <v>3</v>
      </c>
      <c r="H99" s="290"/>
      <c r="I99" s="310">
        <f t="shared" si="4"/>
        <v>0</v>
      </c>
      <c r="J99" s="210"/>
    </row>
    <row r="100" spans="1:11" s="333" customFormat="1" ht="32.549999999999997" customHeight="1" thickBot="1">
      <c r="A100" s="330"/>
      <c r="B100" s="1000" t="s">
        <v>105</v>
      </c>
      <c r="C100" s="1001"/>
      <c r="D100" s="1001"/>
      <c r="E100" s="1002"/>
      <c r="F100" s="320"/>
      <c r="G100" s="321"/>
      <c r="H100" s="322"/>
      <c r="I100" s="323">
        <f>SUM(I84:I99)</f>
        <v>0</v>
      </c>
      <c r="J100" s="331"/>
      <c r="K100" s="332"/>
    </row>
    <row r="101" spans="1:11" ht="15" customHeight="1">
      <c r="A101" s="334"/>
      <c r="B101" s="1003"/>
      <c r="C101" s="1004"/>
      <c r="D101" s="1004"/>
      <c r="E101" s="1005"/>
      <c r="F101" s="235"/>
      <c r="G101" s="236"/>
      <c r="H101" s="237"/>
      <c r="I101" s="162"/>
      <c r="K101" s="335"/>
    </row>
    <row r="102" spans="1:11" ht="21" customHeight="1">
      <c r="A102" s="225"/>
      <c r="B102" s="949" t="s">
        <v>15</v>
      </c>
      <c r="C102" s="950"/>
      <c r="D102" s="950"/>
      <c r="E102" s="951"/>
      <c r="F102" s="284"/>
      <c r="G102" s="256"/>
      <c r="H102" s="308"/>
      <c r="I102" s="140"/>
      <c r="J102" s="210"/>
    </row>
    <row r="103" spans="1:11" ht="15">
      <c r="A103" s="336" t="s">
        <v>7</v>
      </c>
      <c r="B103" s="987" t="s">
        <v>110</v>
      </c>
      <c r="C103" s="988"/>
      <c r="D103" s="988"/>
      <c r="E103" s="989"/>
      <c r="F103" s="309"/>
      <c r="G103" s="288"/>
      <c r="H103" s="306"/>
      <c r="I103" s="164"/>
      <c r="J103" s="210"/>
    </row>
    <row r="104" spans="1:11" ht="15">
      <c r="A104" s="307"/>
      <c r="B104" s="337"/>
      <c r="C104" s="338"/>
      <c r="D104" s="338"/>
      <c r="E104" s="339"/>
      <c r="F104" s="286"/>
      <c r="G104" s="231"/>
      <c r="H104" s="287"/>
      <c r="I104" s="102"/>
      <c r="J104" s="210"/>
    </row>
    <row r="105" spans="1:11" ht="15">
      <c r="A105" s="262" t="s">
        <v>49</v>
      </c>
      <c r="B105" s="905" t="s">
        <v>112</v>
      </c>
      <c r="C105" s="906"/>
      <c r="D105" s="906"/>
      <c r="E105" s="907"/>
      <c r="F105" s="286"/>
      <c r="G105" s="231"/>
      <c r="H105" s="287"/>
      <c r="I105" s="102"/>
      <c r="J105" s="210"/>
    </row>
    <row r="106" spans="1:11" ht="15">
      <c r="A106" s="283"/>
      <c r="B106" s="990" t="s">
        <v>109</v>
      </c>
      <c r="C106" s="991"/>
      <c r="D106" s="991"/>
      <c r="E106" s="992"/>
      <c r="F106" s="286"/>
      <c r="G106" s="231"/>
      <c r="H106" s="287"/>
      <c r="I106" s="102"/>
      <c r="J106" s="210"/>
    </row>
    <row r="107" spans="1:11" ht="15">
      <c r="A107" s="262" t="s">
        <v>50</v>
      </c>
      <c r="B107" s="993" t="s">
        <v>108</v>
      </c>
      <c r="C107" s="944"/>
      <c r="D107" s="944"/>
      <c r="E107" s="945"/>
      <c r="F107" s="286" t="s">
        <v>17</v>
      </c>
      <c r="G107" s="231">
        <v>15</v>
      </c>
      <c r="H107" s="232"/>
      <c r="I107" s="233">
        <f t="shared" ref="I107" si="6">G107*H107</f>
        <v>0</v>
      </c>
      <c r="J107" s="210"/>
    </row>
    <row r="108" spans="1:11" ht="26.55" customHeight="1">
      <c r="A108" s="340"/>
      <c r="B108" s="905" t="s">
        <v>113</v>
      </c>
      <c r="C108" s="906"/>
      <c r="D108" s="906"/>
      <c r="E108" s="907"/>
      <c r="F108" s="315"/>
      <c r="G108" s="231"/>
      <c r="H108" s="232"/>
      <c r="I108" s="233"/>
      <c r="J108" s="210"/>
    </row>
    <row r="109" spans="1:11" ht="45" customHeight="1">
      <c r="A109" s="220">
        <v>2</v>
      </c>
      <c r="B109" s="990" t="s">
        <v>111</v>
      </c>
      <c r="C109" s="991"/>
      <c r="D109" s="991"/>
      <c r="E109" s="992"/>
      <c r="F109" s="341"/>
      <c r="G109" s="342"/>
      <c r="H109" s="232"/>
      <c r="I109" s="233"/>
      <c r="J109" s="210"/>
    </row>
    <row r="110" spans="1:11" s="319" customFormat="1" ht="15">
      <c r="A110" s="262" t="s">
        <v>50</v>
      </c>
      <c r="B110" s="990" t="s">
        <v>114</v>
      </c>
      <c r="C110" s="991"/>
      <c r="D110" s="991"/>
      <c r="E110" s="992"/>
      <c r="F110" s="286" t="s">
        <v>18</v>
      </c>
      <c r="G110" s="343">
        <v>3</v>
      </c>
      <c r="H110" s="232"/>
      <c r="I110" s="233">
        <f t="shared" ref="I110" si="7">G110*H110</f>
        <v>0</v>
      </c>
      <c r="J110" s="318"/>
    </row>
    <row r="111" spans="1:11" s="319" customFormat="1" ht="37.200000000000003" customHeight="1" thickBot="1">
      <c r="A111" s="262"/>
      <c r="B111" s="1018" t="s">
        <v>115</v>
      </c>
      <c r="C111" s="1018"/>
      <c r="D111" s="1018"/>
      <c r="E111" s="1018"/>
      <c r="F111" s="316"/>
      <c r="G111" s="317"/>
      <c r="H111" s="308"/>
      <c r="I111" s="266"/>
      <c r="J111" s="318"/>
    </row>
    <row r="112" spans="1:11" s="319" customFormat="1" ht="18" hidden="1" customHeight="1" thickBot="1">
      <c r="A112" s="1020"/>
      <c r="B112" s="1019"/>
      <c r="C112" s="1019"/>
      <c r="D112" s="1019"/>
      <c r="E112" s="1019"/>
      <c r="F112" s="1021"/>
      <c r="G112" s="1023"/>
      <c r="H112" s="1024"/>
      <c r="I112" s="865">
        <f>SUM(I107:I111)</f>
        <v>0</v>
      </c>
      <c r="J112" s="318"/>
    </row>
    <row r="113" spans="1:11" s="319" customFormat="1" ht="19.2" customHeight="1" thickBot="1">
      <c r="A113" s="893"/>
      <c r="B113" s="1006"/>
      <c r="C113" s="1007"/>
      <c r="D113" s="1007"/>
      <c r="E113" s="1008"/>
      <c r="F113" s="1022"/>
      <c r="G113" s="862"/>
      <c r="H113" s="864"/>
      <c r="I113" s="866"/>
      <c r="J113" s="318"/>
    </row>
    <row r="114" spans="1:11" s="319" customFormat="1" ht="15" customHeight="1">
      <c r="A114" s="225"/>
      <c r="B114" s="1009" t="s">
        <v>120</v>
      </c>
      <c r="C114" s="1010"/>
      <c r="D114" s="1010"/>
      <c r="E114" s="1011"/>
      <c r="F114" s="225"/>
      <c r="G114" s="256"/>
      <c r="H114" s="308"/>
      <c r="I114" s="172"/>
      <c r="J114" s="318"/>
    </row>
    <row r="115" spans="1:11" s="319" customFormat="1" ht="15" customHeight="1">
      <c r="A115" s="225"/>
      <c r="B115" s="949" t="s">
        <v>24</v>
      </c>
      <c r="C115" s="950"/>
      <c r="D115" s="950"/>
      <c r="E115" s="951"/>
      <c r="F115" s="225"/>
      <c r="G115" s="256"/>
      <c r="H115" s="308"/>
      <c r="I115" s="172"/>
      <c r="J115" s="318"/>
    </row>
    <row r="116" spans="1:11" s="319" customFormat="1" ht="10.199999999999999" customHeight="1">
      <c r="A116" s="225"/>
      <c r="B116" s="1012"/>
      <c r="C116" s="1013"/>
      <c r="D116" s="1013"/>
      <c r="E116" s="1014"/>
      <c r="F116" s="225"/>
      <c r="G116" s="256"/>
      <c r="H116" s="308"/>
      <c r="I116" s="140"/>
      <c r="J116" s="318"/>
    </row>
    <row r="117" spans="1:11" s="319" customFormat="1" ht="52.95" customHeight="1">
      <c r="A117" s="220"/>
      <c r="B117" s="1041" t="s">
        <v>129</v>
      </c>
      <c r="C117" s="1042"/>
      <c r="D117" s="1042"/>
      <c r="E117" s="1043"/>
      <c r="F117" s="220"/>
      <c r="G117" s="288"/>
      <c r="H117" s="306"/>
      <c r="I117" s="140"/>
      <c r="J117" s="318"/>
    </row>
    <row r="118" spans="1:11" ht="15">
      <c r="A118" s="220"/>
      <c r="B118" s="878"/>
      <c r="C118" s="1027"/>
      <c r="D118" s="1027"/>
      <c r="E118" s="1028"/>
      <c r="F118" s="220" t="s">
        <v>130</v>
      </c>
      <c r="G118" s="288">
        <v>1</v>
      </c>
      <c r="H118" s="290"/>
      <c r="I118" s="266">
        <f>H118*G118</f>
        <v>0</v>
      </c>
      <c r="K118" s="335"/>
    </row>
    <row r="119" spans="1:11" ht="37.200000000000003" customHeight="1">
      <c r="A119" s="220"/>
      <c r="B119" s="1029" t="s">
        <v>116</v>
      </c>
      <c r="C119" s="1030"/>
      <c r="D119" s="1030"/>
      <c r="E119" s="1031"/>
      <c r="F119" s="220"/>
      <c r="G119" s="288"/>
      <c r="H119" s="306"/>
      <c r="I119" s="266"/>
      <c r="K119" s="335"/>
    </row>
    <row r="120" spans="1:11" ht="15.6" thickBot="1">
      <c r="A120" s="330"/>
      <c r="B120" s="344"/>
      <c r="C120" s="345"/>
      <c r="D120" s="345"/>
      <c r="E120" s="346"/>
      <c r="F120" s="330"/>
      <c r="G120" s="321"/>
      <c r="H120" s="322"/>
      <c r="I120" s="347">
        <f>I118</f>
        <v>0</v>
      </c>
      <c r="K120" s="335"/>
    </row>
    <row r="121" spans="1:11" ht="45.75" customHeight="1">
      <c r="A121" s="220"/>
      <c r="B121" s="348" t="s">
        <v>35</v>
      </c>
      <c r="C121" s="349"/>
      <c r="D121" s="349"/>
      <c r="E121" s="350"/>
      <c r="F121" s="351"/>
      <c r="G121" s="288"/>
      <c r="H121" s="306"/>
      <c r="I121" s="164"/>
      <c r="K121" s="335"/>
    </row>
    <row r="122" spans="1:11" ht="15" customHeight="1">
      <c r="A122" s="220"/>
      <c r="B122" s="348"/>
      <c r="C122" s="349"/>
      <c r="D122" s="349"/>
      <c r="E122" s="350"/>
      <c r="F122" s="351"/>
      <c r="G122" s="288"/>
      <c r="H122" s="306"/>
      <c r="I122" s="164"/>
      <c r="K122" s="335"/>
    </row>
    <row r="123" spans="1:11" ht="15" customHeight="1">
      <c r="A123" s="220"/>
      <c r="B123" s="348"/>
      <c r="C123" s="349"/>
      <c r="D123" s="350"/>
      <c r="E123" s="350"/>
      <c r="F123" s="351"/>
      <c r="G123" s="288"/>
      <c r="H123" s="306"/>
      <c r="I123" s="164"/>
      <c r="K123" s="335"/>
    </row>
    <row r="124" spans="1:11" ht="15">
      <c r="A124" s="220"/>
      <c r="B124" s="348" t="s">
        <v>36</v>
      </c>
      <c r="C124" s="349"/>
      <c r="D124" s="349" t="s">
        <v>19</v>
      </c>
      <c r="E124" s="350"/>
      <c r="F124" s="220"/>
      <c r="G124" s="352" t="s">
        <v>3</v>
      </c>
      <c r="H124" s="306"/>
      <c r="I124" s="179" t="s">
        <v>123</v>
      </c>
      <c r="K124" s="335"/>
    </row>
    <row r="125" spans="1:11" ht="15">
      <c r="A125" s="220"/>
      <c r="B125" s="353" t="s">
        <v>9</v>
      </c>
      <c r="C125" s="350"/>
      <c r="D125" s="350"/>
      <c r="E125" s="350"/>
      <c r="F125" s="220"/>
      <c r="G125" s="288"/>
      <c r="H125" s="306"/>
      <c r="I125" s="164"/>
      <c r="K125" s="335"/>
    </row>
    <row r="126" spans="1:11" ht="15">
      <c r="A126" s="220"/>
      <c r="B126" s="348"/>
      <c r="C126" s="350"/>
      <c r="D126" s="350"/>
      <c r="E126" s="350"/>
      <c r="F126" s="220"/>
      <c r="G126" s="288"/>
      <c r="H126" s="306"/>
      <c r="I126" s="164"/>
      <c r="K126" s="335"/>
    </row>
    <row r="127" spans="1:11" ht="15">
      <c r="A127" s="220"/>
      <c r="B127" s="354">
        <v>1</v>
      </c>
      <c r="C127" s="350"/>
      <c r="D127" s="959" t="s">
        <v>40</v>
      </c>
      <c r="E127" s="1026"/>
      <c r="F127" s="220"/>
      <c r="G127" s="182" t="s">
        <v>133</v>
      </c>
      <c r="H127" s="306"/>
      <c r="I127" s="310">
        <f>I13</f>
        <v>0</v>
      </c>
      <c r="K127" s="335"/>
    </row>
    <row r="128" spans="1:11" ht="15">
      <c r="A128" s="220"/>
      <c r="B128" s="353"/>
      <c r="C128" s="350"/>
      <c r="D128" s="350"/>
      <c r="E128" s="350"/>
      <c r="F128" s="220"/>
      <c r="G128" s="288"/>
      <c r="H128" s="306"/>
      <c r="I128" s="310"/>
    </row>
    <row r="129" spans="1:10" ht="15">
      <c r="A129" s="220"/>
      <c r="B129" s="354">
        <v>2</v>
      </c>
      <c r="C129" s="350"/>
      <c r="D129" s="959" t="s">
        <v>117</v>
      </c>
      <c r="E129" s="1026"/>
      <c r="F129" s="220"/>
      <c r="G129" s="182" t="s">
        <v>134</v>
      </c>
      <c r="H129" s="306"/>
      <c r="I129" s="310">
        <f>I51</f>
        <v>0</v>
      </c>
    </row>
    <row r="130" spans="1:10" ht="15">
      <c r="A130" s="220"/>
      <c r="B130" s="354"/>
      <c r="C130" s="350"/>
      <c r="D130" s="350"/>
      <c r="E130" s="350"/>
      <c r="F130" s="220"/>
      <c r="G130" s="288"/>
      <c r="H130" s="306"/>
      <c r="I130" s="310"/>
    </row>
    <row r="131" spans="1:10" ht="15">
      <c r="A131" s="220"/>
      <c r="B131" s="354">
        <v>3</v>
      </c>
      <c r="C131" s="350"/>
      <c r="D131" s="959" t="s">
        <v>118</v>
      </c>
      <c r="E131" s="1026"/>
      <c r="F131" s="220"/>
      <c r="G131" s="182" t="s">
        <v>135</v>
      </c>
      <c r="H131" s="306"/>
      <c r="I131" s="310">
        <f>I78</f>
        <v>0</v>
      </c>
    </row>
    <row r="132" spans="1:10" ht="15">
      <c r="A132" s="220"/>
      <c r="B132" s="354"/>
      <c r="C132" s="350"/>
      <c r="D132" s="350"/>
      <c r="E132" s="350"/>
      <c r="F132" s="220"/>
      <c r="G132" s="288"/>
      <c r="H132" s="355"/>
      <c r="I132" s="310"/>
    </row>
    <row r="133" spans="1:10" ht="15">
      <c r="A133" s="220"/>
      <c r="B133" s="354">
        <v>4</v>
      </c>
      <c r="C133" s="350"/>
      <c r="D133" s="959" t="s">
        <v>0</v>
      </c>
      <c r="E133" s="1026"/>
      <c r="F133" s="220"/>
      <c r="G133" s="182" t="s">
        <v>136</v>
      </c>
      <c r="H133" s="306"/>
      <c r="I133" s="310">
        <f>I100</f>
        <v>0</v>
      </c>
    </row>
    <row r="134" spans="1:10" ht="15">
      <c r="A134" s="220"/>
      <c r="B134" s="353"/>
      <c r="C134" s="350"/>
      <c r="D134" s="350"/>
      <c r="E134" s="350"/>
      <c r="F134" s="220"/>
      <c r="G134" s="288"/>
      <c r="H134" s="306"/>
      <c r="I134" s="310"/>
    </row>
    <row r="135" spans="1:10" ht="15">
      <c r="A135" s="220"/>
      <c r="B135" s="354">
        <v>5</v>
      </c>
      <c r="C135" s="350"/>
      <c r="D135" s="959" t="s">
        <v>131</v>
      </c>
      <c r="E135" s="1026"/>
      <c r="F135" s="220"/>
      <c r="G135" s="182" t="s">
        <v>137</v>
      </c>
      <c r="H135" s="306"/>
      <c r="I135" s="310">
        <f>I112</f>
        <v>0</v>
      </c>
    </row>
    <row r="136" spans="1:10" ht="15">
      <c r="A136" s="220"/>
      <c r="B136" s="354"/>
      <c r="C136" s="350"/>
      <c r="D136" s="350"/>
      <c r="E136" s="350"/>
      <c r="F136" s="220"/>
      <c r="G136" s="288"/>
      <c r="H136" s="306"/>
      <c r="I136" s="310"/>
    </row>
    <row r="137" spans="1:10" ht="15">
      <c r="A137" s="220"/>
      <c r="B137" s="354">
        <v>6</v>
      </c>
      <c r="C137" s="350"/>
      <c r="D137" s="959" t="s">
        <v>119</v>
      </c>
      <c r="E137" s="1026"/>
      <c r="F137" s="220"/>
      <c r="G137" s="182" t="s">
        <v>138</v>
      </c>
      <c r="H137" s="306"/>
      <c r="I137" s="310">
        <f>I120</f>
        <v>0</v>
      </c>
    </row>
    <row r="138" spans="1:10" ht="15.6" thickBot="1">
      <c r="A138" s="220"/>
      <c r="B138" s="354"/>
      <c r="C138" s="350"/>
      <c r="D138" s="350"/>
      <c r="E138" s="350"/>
      <c r="F138" s="220"/>
      <c r="G138" s="288"/>
      <c r="H138" s="355"/>
      <c r="I138" s="310"/>
    </row>
    <row r="139" spans="1:10" ht="46.5" customHeight="1" thickBot="1">
      <c r="A139" s="414"/>
      <c r="B139" s="1044" t="s">
        <v>161</v>
      </c>
      <c r="C139" s="1045"/>
      <c r="D139" s="1045"/>
      <c r="E139" s="1046"/>
      <c r="F139" s="415"/>
      <c r="G139" s="416"/>
      <c r="H139" s="417"/>
      <c r="I139" s="418">
        <f>SUM(I127:I138)</f>
        <v>0</v>
      </c>
    </row>
    <row r="140" spans="1:10" ht="0.6" customHeight="1" thickBot="1">
      <c r="A140" s="356"/>
      <c r="B140" s="357"/>
      <c r="C140" s="358"/>
      <c r="D140" s="358"/>
      <c r="E140" s="358"/>
      <c r="F140" s="356"/>
      <c r="G140" s="359"/>
      <c r="H140" s="359"/>
      <c r="I140" s="359"/>
      <c r="J140" s="210"/>
    </row>
    <row r="141" spans="1:10" ht="14.4" thickTop="1">
      <c r="A141" s="360"/>
      <c r="B141" s="357"/>
      <c r="C141" s="358"/>
      <c r="D141" s="358"/>
      <c r="E141" s="358"/>
      <c r="F141" s="361"/>
      <c r="G141" s="362"/>
      <c r="H141" s="363"/>
      <c r="I141" s="24"/>
    </row>
    <row r="142" spans="1:10" s="333" customFormat="1" ht="14.25" customHeight="1">
      <c r="A142" s="360"/>
      <c r="B142" s="357"/>
      <c r="C142" s="358"/>
      <c r="D142" s="358"/>
      <c r="E142" s="358"/>
      <c r="F142" s="361"/>
      <c r="G142" s="362"/>
      <c r="H142" s="363"/>
      <c r="I142" s="24"/>
      <c r="J142" s="331"/>
    </row>
    <row r="143" spans="1:10">
      <c r="A143" s="360"/>
      <c r="B143" s="364"/>
      <c r="C143" s="358"/>
      <c r="D143" s="358"/>
      <c r="E143" s="358"/>
      <c r="F143" s="361"/>
      <c r="G143" s="362"/>
      <c r="H143" s="363"/>
      <c r="I143" s="24"/>
    </row>
    <row r="144" spans="1:10">
      <c r="A144" s="360"/>
      <c r="B144" s="364"/>
      <c r="C144" s="358"/>
      <c r="D144" s="358"/>
      <c r="E144" s="358"/>
      <c r="F144" s="365"/>
      <c r="G144" s="362"/>
      <c r="H144" s="363"/>
      <c r="I144" s="24"/>
    </row>
    <row r="145" spans="1:11">
      <c r="A145" s="360"/>
      <c r="B145" s="364"/>
      <c r="C145" s="358"/>
      <c r="D145" s="358"/>
      <c r="E145" s="358"/>
      <c r="F145" s="365"/>
      <c r="G145" s="362"/>
      <c r="H145" s="363"/>
      <c r="I145" s="24"/>
      <c r="K145" s="335"/>
    </row>
    <row r="146" spans="1:11">
      <c r="A146" s="360"/>
      <c r="B146" s="364"/>
      <c r="C146" s="358"/>
      <c r="D146" s="358"/>
      <c r="E146" s="358"/>
      <c r="F146" s="365"/>
      <c r="G146" s="362"/>
      <c r="H146" s="363"/>
      <c r="I146" s="24"/>
      <c r="K146" s="335"/>
    </row>
    <row r="147" spans="1:11">
      <c r="A147" s="360"/>
      <c r="B147" s="364"/>
      <c r="C147" s="358"/>
      <c r="D147" s="358"/>
      <c r="E147" s="358"/>
      <c r="F147" s="365"/>
      <c r="G147" s="362"/>
      <c r="H147" s="363"/>
      <c r="I147" s="24"/>
      <c r="K147" s="335"/>
    </row>
    <row r="148" spans="1:11">
      <c r="A148" s="360"/>
      <c r="B148" s="364"/>
      <c r="C148" s="358"/>
      <c r="D148" s="358"/>
      <c r="E148" s="358"/>
      <c r="F148" s="365"/>
      <c r="G148" s="362"/>
      <c r="H148" s="363"/>
      <c r="I148" s="24"/>
      <c r="K148" s="335"/>
    </row>
    <row r="149" spans="1:11">
      <c r="A149" s="360"/>
      <c r="B149" s="364"/>
      <c r="C149" s="358"/>
      <c r="D149" s="358"/>
      <c r="E149" s="358"/>
      <c r="F149" s="365"/>
      <c r="G149" s="362"/>
      <c r="H149" s="363"/>
      <c r="I149" s="24"/>
      <c r="K149" s="335"/>
    </row>
    <row r="150" spans="1:11">
      <c r="A150" s="360"/>
      <c r="B150" s="364"/>
      <c r="C150" s="358"/>
      <c r="D150" s="358"/>
      <c r="E150" s="358"/>
      <c r="F150" s="365"/>
      <c r="G150" s="362"/>
      <c r="H150" s="363"/>
      <c r="I150" s="24"/>
      <c r="K150" s="335"/>
    </row>
    <row r="151" spans="1:11">
      <c r="A151" s="360"/>
      <c r="B151" s="364"/>
      <c r="C151" s="358"/>
      <c r="D151" s="358"/>
      <c r="E151" s="358"/>
      <c r="F151" s="365"/>
      <c r="G151" s="362"/>
      <c r="H151" s="363"/>
      <c r="I151" s="24"/>
      <c r="K151" s="335"/>
    </row>
    <row r="152" spans="1:11">
      <c r="A152" s="360"/>
      <c r="B152" s="364"/>
      <c r="C152" s="358"/>
      <c r="D152" s="358"/>
      <c r="E152" s="358"/>
      <c r="F152" s="365"/>
      <c r="G152" s="362"/>
      <c r="H152" s="363"/>
      <c r="I152" s="24"/>
      <c r="K152" s="335"/>
    </row>
    <row r="153" spans="1:11">
      <c r="A153" s="360"/>
      <c r="B153" s="364"/>
      <c r="C153" s="358"/>
      <c r="D153" s="358"/>
      <c r="E153" s="358"/>
      <c r="F153" s="365"/>
      <c r="G153" s="362"/>
      <c r="H153" s="363"/>
      <c r="I153" s="24"/>
      <c r="K153" s="335"/>
    </row>
    <row r="154" spans="1:11">
      <c r="A154" s="360"/>
      <c r="B154" s="364"/>
      <c r="C154" s="358"/>
      <c r="D154" s="358"/>
      <c r="E154" s="358"/>
      <c r="F154" s="365"/>
      <c r="G154" s="362"/>
      <c r="H154" s="363"/>
      <c r="I154" s="24"/>
      <c r="K154" s="335"/>
    </row>
    <row r="155" spans="1:11">
      <c r="A155" s="360"/>
      <c r="B155" s="364"/>
      <c r="C155" s="358"/>
      <c r="D155" s="358"/>
      <c r="E155" s="358"/>
      <c r="F155" s="365"/>
      <c r="G155" s="362"/>
      <c r="H155" s="363"/>
      <c r="I155" s="24"/>
      <c r="K155" s="335"/>
    </row>
    <row r="156" spans="1:11">
      <c r="A156" s="360"/>
      <c r="B156" s="364"/>
      <c r="C156" s="358"/>
      <c r="D156" s="358"/>
      <c r="E156" s="358"/>
      <c r="F156" s="365"/>
      <c r="G156" s="362"/>
      <c r="H156" s="363"/>
      <c r="I156" s="24"/>
      <c r="K156" s="335"/>
    </row>
    <row r="157" spans="1:11" ht="15" customHeight="1">
      <c r="A157" s="360"/>
      <c r="B157" s="357"/>
      <c r="C157" s="358"/>
      <c r="D157" s="358"/>
      <c r="E157" s="358"/>
      <c r="F157" s="365"/>
      <c r="G157" s="362"/>
      <c r="H157" s="363"/>
      <c r="I157" s="24"/>
      <c r="K157" s="335"/>
    </row>
    <row r="158" spans="1:11" ht="15" customHeight="1">
      <c r="A158" s="360"/>
      <c r="B158" s="357"/>
      <c r="C158" s="358"/>
      <c r="D158" s="358"/>
      <c r="E158" s="358"/>
      <c r="F158" s="365"/>
      <c r="G158" s="362"/>
      <c r="H158" s="363"/>
      <c r="I158" s="24"/>
      <c r="K158" s="335"/>
    </row>
    <row r="159" spans="1:11" ht="15" customHeight="1">
      <c r="A159" s="360"/>
      <c r="F159" s="365"/>
      <c r="G159" s="362"/>
      <c r="H159" s="363"/>
      <c r="I159" s="24"/>
      <c r="K159" s="335"/>
    </row>
    <row r="160" spans="1:11" ht="15" customHeight="1">
      <c r="I160" s="25"/>
      <c r="K160" s="335"/>
    </row>
    <row r="161" spans="1:23" ht="15" customHeight="1">
      <c r="I161" s="25"/>
      <c r="K161" s="335"/>
    </row>
    <row r="162" spans="1:23" ht="15" customHeight="1">
      <c r="I162" s="25"/>
      <c r="K162" s="335"/>
    </row>
    <row r="163" spans="1:23" ht="15" customHeight="1">
      <c r="I163" s="25"/>
      <c r="K163" s="335"/>
    </row>
    <row r="164" spans="1:23" ht="15" customHeight="1">
      <c r="I164" s="25"/>
    </row>
    <row r="165" spans="1:23" ht="15" customHeight="1">
      <c r="I165" s="25"/>
    </row>
    <row r="166" spans="1:23" ht="15" customHeight="1">
      <c r="I166" s="25"/>
    </row>
    <row r="167" spans="1:23" ht="15" customHeight="1">
      <c r="I167" s="25"/>
    </row>
    <row r="168" spans="1:23" s="209" customFormat="1" ht="15" customHeight="1">
      <c r="A168" s="367"/>
      <c r="B168" s="366"/>
      <c r="C168" s="210"/>
      <c r="D168" s="210"/>
      <c r="E168" s="210"/>
      <c r="F168" s="368"/>
      <c r="G168" s="369"/>
      <c r="H168" s="370"/>
      <c r="I168" s="25"/>
      <c r="K168" s="210"/>
      <c r="L168" s="210"/>
      <c r="M168" s="210"/>
      <c r="N168" s="210"/>
      <c r="O168" s="210"/>
      <c r="P168" s="210"/>
      <c r="Q168" s="210"/>
      <c r="R168" s="210"/>
      <c r="S168" s="210"/>
      <c r="T168" s="210"/>
      <c r="U168" s="210"/>
      <c r="V168" s="210"/>
      <c r="W168" s="210"/>
    </row>
    <row r="169" spans="1:23" s="209" customFormat="1" ht="15" customHeight="1">
      <c r="A169" s="367"/>
      <c r="B169" s="366"/>
      <c r="C169" s="210"/>
      <c r="D169" s="210"/>
      <c r="E169" s="210"/>
      <c r="F169" s="368"/>
      <c r="G169" s="369"/>
      <c r="H169" s="370"/>
      <c r="I169" s="25"/>
      <c r="K169" s="210"/>
      <c r="L169" s="210"/>
      <c r="M169" s="210"/>
      <c r="N169" s="210"/>
      <c r="O169" s="210"/>
      <c r="P169" s="210"/>
      <c r="Q169" s="210"/>
      <c r="R169" s="210"/>
      <c r="S169" s="210"/>
      <c r="T169" s="210"/>
      <c r="U169" s="210"/>
      <c r="V169" s="210"/>
      <c r="W169" s="210"/>
    </row>
    <row r="170" spans="1:23" s="209" customFormat="1" ht="15" customHeight="1">
      <c r="A170" s="367"/>
      <c r="B170" s="366"/>
      <c r="C170" s="210"/>
      <c r="D170" s="210"/>
      <c r="E170" s="210"/>
      <c r="F170" s="368"/>
      <c r="G170" s="369"/>
      <c r="H170" s="370"/>
      <c r="I170" s="25"/>
      <c r="K170" s="210"/>
      <c r="L170" s="210"/>
      <c r="M170" s="210"/>
      <c r="N170" s="210"/>
      <c r="O170" s="210"/>
      <c r="P170" s="210"/>
      <c r="Q170" s="210"/>
      <c r="R170" s="210"/>
      <c r="S170" s="210"/>
      <c r="T170" s="210"/>
      <c r="U170" s="210"/>
      <c r="V170" s="210"/>
      <c r="W170" s="210"/>
    </row>
    <row r="171" spans="1:23" s="209" customFormat="1" ht="15" customHeight="1">
      <c r="A171" s="367"/>
      <c r="B171" s="366"/>
      <c r="C171" s="210"/>
      <c r="D171" s="210"/>
      <c r="E171" s="210"/>
      <c r="F171" s="368"/>
      <c r="G171" s="369"/>
      <c r="H171" s="370"/>
      <c r="I171" s="25"/>
      <c r="K171" s="210"/>
      <c r="L171" s="210"/>
      <c r="M171" s="210"/>
      <c r="N171" s="210"/>
      <c r="O171" s="210"/>
      <c r="P171" s="210"/>
      <c r="Q171" s="210"/>
      <c r="R171" s="210"/>
      <c r="S171" s="210"/>
      <c r="T171" s="210"/>
      <c r="U171" s="210"/>
      <c r="V171" s="210"/>
      <c r="W171" s="210"/>
    </row>
    <row r="172" spans="1:23" s="209" customFormat="1" ht="15" customHeight="1">
      <c r="A172" s="367"/>
      <c r="B172" s="366"/>
      <c r="C172" s="210"/>
      <c r="D172" s="210"/>
      <c r="E172" s="210"/>
      <c r="F172" s="368"/>
      <c r="G172" s="369"/>
      <c r="H172" s="370"/>
      <c r="I172" s="25"/>
      <c r="K172" s="210"/>
      <c r="L172" s="210"/>
      <c r="M172" s="210"/>
      <c r="N172" s="210"/>
      <c r="O172" s="210"/>
      <c r="P172" s="210"/>
      <c r="Q172" s="210"/>
      <c r="R172" s="210"/>
      <c r="S172" s="210"/>
      <c r="T172" s="210"/>
      <c r="U172" s="210"/>
      <c r="V172" s="210"/>
      <c r="W172" s="210"/>
    </row>
    <row r="173" spans="1:23" s="209" customFormat="1" ht="15" customHeight="1">
      <c r="A173" s="367"/>
      <c r="B173" s="366"/>
      <c r="C173" s="210"/>
      <c r="D173" s="210"/>
      <c r="E173" s="210"/>
      <c r="F173" s="368"/>
      <c r="G173" s="369"/>
      <c r="H173" s="370"/>
      <c r="I173" s="25"/>
      <c r="K173" s="210"/>
      <c r="L173" s="210"/>
      <c r="M173" s="210"/>
      <c r="N173" s="210"/>
      <c r="O173" s="210"/>
      <c r="P173" s="210"/>
      <c r="Q173" s="210"/>
      <c r="R173" s="210"/>
      <c r="S173" s="210"/>
      <c r="T173" s="210"/>
      <c r="U173" s="210"/>
      <c r="V173" s="210"/>
      <c r="W173" s="210"/>
    </row>
    <row r="174" spans="1:23" s="209" customFormat="1" ht="15" customHeight="1">
      <c r="A174" s="367"/>
      <c r="B174" s="366"/>
      <c r="C174" s="210"/>
      <c r="D174" s="210"/>
      <c r="E174" s="210"/>
      <c r="F174" s="368"/>
      <c r="G174" s="369"/>
      <c r="H174" s="370"/>
      <c r="I174" s="25"/>
      <c r="K174" s="210"/>
      <c r="L174" s="210"/>
      <c r="M174" s="210"/>
      <c r="N174" s="210"/>
      <c r="O174" s="210"/>
      <c r="P174" s="210"/>
      <c r="Q174" s="210"/>
      <c r="R174" s="210"/>
      <c r="S174" s="210"/>
      <c r="T174" s="210"/>
      <c r="U174" s="210"/>
      <c r="V174" s="210"/>
      <c r="W174" s="210"/>
    </row>
    <row r="175" spans="1:23" s="209" customFormat="1" ht="15" customHeight="1">
      <c r="A175" s="367"/>
      <c r="B175" s="366"/>
      <c r="C175" s="210"/>
      <c r="D175" s="210"/>
      <c r="E175" s="210"/>
      <c r="F175" s="368"/>
      <c r="G175" s="369"/>
      <c r="H175" s="370"/>
      <c r="I175" s="25"/>
      <c r="K175" s="210"/>
      <c r="L175" s="210"/>
      <c r="M175" s="210"/>
      <c r="N175" s="210"/>
      <c r="O175" s="210"/>
      <c r="P175" s="210"/>
      <c r="Q175" s="210"/>
      <c r="R175" s="210"/>
      <c r="S175" s="210"/>
      <c r="T175" s="210"/>
      <c r="U175" s="210"/>
      <c r="V175" s="210"/>
      <c r="W175" s="210"/>
    </row>
    <row r="176" spans="1:23" s="209" customFormat="1" ht="15" customHeight="1">
      <c r="A176" s="367"/>
      <c r="B176" s="366"/>
      <c r="C176" s="210"/>
      <c r="D176" s="210"/>
      <c r="E176" s="210"/>
      <c r="F176" s="368"/>
      <c r="G176" s="369"/>
      <c r="H176" s="370"/>
      <c r="I176" s="25"/>
      <c r="K176" s="210"/>
      <c r="L176" s="210"/>
      <c r="M176" s="210"/>
      <c r="N176" s="210"/>
      <c r="O176" s="210"/>
      <c r="P176" s="210"/>
      <c r="Q176" s="210"/>
      <c r="R176" s="210"/>
      <c r="S176" s="210"/>
      <c r="T176" s="210"/>
      <c r="U176" s="210"/>
      <c r="V176" s="210"/>
      <c r="W176" s="210"/>
    </row>
    <row r="177" spans="1:23" s="209" customFormat="1" ht="15" customHeight="1">
      <c r="A177" s="367"/>
      <c r="B177" s="366"/>
      <c r="C177" s="210"/>
      <c r="D177" s="210"/>
      <c r="E177" s="210"/>
      <c r="F177" s="368"/>
      <c r="G177" s="369"/>
      <c r="H177" s="370"/>
      <c r="I177" s="25"/>
      <c r="K177" s="210"/>
      <c r="L177" s="210"/>
      <c r="M177" s="210"/>
      <c r="N177" s="210"/>
      <c r="O177" s="210"/>
      <c r="P177" s="210"/>
      <c r="Q177" s="210"/>
      <c r="R177" s="210"/>
      <c r="S177" s="210"/>
      <c r="T177" s="210"/>
      <c r="U177" s="210"/>
      <c r="V177" s="210"/>
      <c r="W177" s="210"/>
    </row>
    <row r="178" spans="1:23" s="209" customFormat="1" ht="15" customHeight="1">
      <c r="A178" s="367"/>
      <c r="B178" s="366"/>
      <c r="C178" s="210"/>
      <c r="D178" s="210"/>
      <c r="E178" s="210"/>
      <c r="F178" s="368"/>
      <c r="G178" s="369"/>
      <c r="H178" s="370"/>
      <c r="I178" s="25"/>
      <c r="K178" s="210"/>
      <c r="L178" s="210"/>
      <c r="M178" s="210"/>
      <c r="N178" s="210"/>
      <c r="O178" s="210"/>
      <c r="P178" s="210"/>
      <c r="Q178" s="210"/>
      <c r="R178" s="210"/>
      <c r="S178" s="210"/>
      <c r="T178" s="210"/>
      <c r="U178" s="210"/>
      <c r="V178" s="210"/>
      <c r="W178" s="210"/>
    </row>
    <row r="179" spans="1:23" s="209" customFormat="1" ht="15" customHeight="1">
      <c r="A179" s="367"/>
      <c r="B179" s="366"/>
      <c r="C179" s="210"/>
      <c r="D179" s="210"/>
      <c r="E179" s="210"/>
      <c r="F179" s="368"/>
      <c r="G179" s="369"/>
      <c r="H179" s="370"/>
      <c r="I179" s="25"/>
      <c r="K179" s="210"/>
      <c r="L179" s="210"/>
      <c r="M179" s="210"/>
      <c r="N179" s="210"/>
      <c r="O179" s="210"/>
      <c r="P179" s="210"/>
      <c r="Q179" s="210"/>
      <c r="R179" s="210"/>
      <c r="S179" s="210"/>
      <c r="T179" s="210"/>
      <c r="U179" s="210"/>
      <c r="V179" s="210"/>
      <c r="W179" s="210"/>
    </row>
    <row r="180" spans="1:23" s="209" customFormat="1" ht="15" customHeight="1">
      <c r="A180" s="367"/>
      <c r="B180" s="366"/>
      <c r="C180" s="210"/>
      <c r="D180" s="210"/>
      <c r="E180" s="210"/>
      <c r="F180" s="368"/>
      <c r="G180" s="369"/>
      <c r="H180" s="370"/>
      <c r="I180" s="25"/>
      <c r="K180" s="210"/>
      <c r="L180" s="210"/>
      <c r="M180" s="210"/>
      <c r="N180" s="210"/>
      <c r="O180" s="210"/>
      <c r="P180" s="210"/>
      <c r="Q180" s="210"/>
      <c r="R180" s="210"/>
      <c r="S180" s="210"/>
      <c r="T180" s="210"/>
      <c r="U180" s="210"/>
      <c r="V180" s="210"/>
      <c r="W180" s="210"/>
    </row>
    <row r="181" spans="1:23" s="209" customFormat="1" ht="15" customHeight="1">
      <c r="A181" s="367"/>
      <c r="B181" s="366"/>
      <c r="C181" s="210"/>
      <c r="D181" s="210"/>
      <c r="E181" s="210"/>
      <c r="F181" s="368"/>
      <c r="G181" s="369"/>
      <c r="H181" s="370"/>
      <c r="I181" s="25"/>
      <c r="K181" s="210"/>
      <c r="L181" s="210"/>
      <c r="M181" s="210"/>
      <c r="N181" s="210"/>
      <c r="O181" s="210"/>
      <c r="P181" s="210"/>
      <c r="Q181" s="210"/>
      <c r="R181" s="210"/>
      <c r="S181" s="210"/>
      <c r="T181" s="210"/>
      <c r="U181" s="210"/>
      <c r="V181" s="210"/>
      <c r="W181" s="210"/>
    </row>
    <row r="182" spans="1:23" s="209" customFormat="1" ht="15" customHeight="1">
      <c r="A182" s="367"/>
      <c r="B182" s="366"/>
      <c r="C182" s="210"/>
      <c r="D182" s="210"/>
      <c r="E182" s="210"/>
      <c r="F182" s="368"/>
      <c r="G182" s="369"/>
      <c r="H182" s="370"/>
      <c r="I182" s="25"/>
      <c r="K182" s="210"/>
      <c r="L182" s="210"/>
      <c r="M182" s="210"/>
      <c r="N182" s="210"/>
      <c r="O182" s="210"/>
      <c r="P182" s="210"/>
      <c r="Q182" s="210"/>
      <c r="R182" s="210"/>
      <c r="S182" s="210"/>
      <c r="T182" s="210"/>
      <c r="U182" s="210"/>
      <c r="V182" s="210"/>
      <c r="W182" s="210"/>
    </row>
    <row r="183" spans="1:23" s="209" customFormat="1" ht="15" customHeight="1">
      <c r="A183" s="367"/>
      <c r="B183" s="366"/>
      <c r="C183" s="210"/>
      <c r="D183" s="210"/>
      <c r="E183" s="210"/>
      <c r="F183" s="368"/>
      <c r="G183" s="369"/>
      <c r="H183" s="370"/>
      <c r="I183" s="25"/>
      <c r="K183" s="210"/>
      <c r="L183" s="210"/>
      <c r="M183" s="210"/>
      <c r="N183" s="210"/>
      <c r="O183" s="210"/>
      <c r="P183" s="210"/>
      <c r="Q183" s="210"/>
      <c r="R183" s="210"/>
      <c r="S183" s="210"/>
      <c r="T183" s="210"/>
      <c r="U183" s="210"/>
      <c r="V183" s="210"/>
      <c r="W183" s="210"/>
    </row>
    <row r="184" spans="1:23" s="209" customFormat="1" ht="15" customHeight="1">
      <c r="A184" s="367"/>
      <c r="B184" s="366"/>
      <c r="C184" s="210"/>
      <c r="D184" s="210"/>
      <c r="E184" s="210"/>
      <c r="F184" s="368"/>
      <c r="G184" s="369"/>
      <c r="H184" s="370"/>
      <c r="I184" s="25"/>
      <c r="K184" s="210"/>
      <c r="L184" s="210"/>
      <c r="M184" s="210"/>
      <c r="N184" s="210"/>
      <c r="O184" s="210"/>
      <c r="P184" s="210"/>
      <c r="Q184" s="210"/>
      <c r="R184" s="210"/>
      <c r="S184" s="210"/>
      <c r="T184" s="210"/>
      <c r="U184" s="210"/>
      <c r="V184" s="210"/>
      <c r="W184" s="210"/>
    </row>
    <row r="185" spans="1:23" s="209" customFormat="1" ht="15" customHeight="1">
      <c r="A185" s="367"/>
      <c r="B185" s="366"/>
      <c r="C185" s="210"/>
      <c r="D185" s="210"/>
      <c r="E185" s="210"/>
      <c r="F185" s="368"/>
      <c r="G185" s="369"/>
      <c r="H185" s="370"/>
      <c r="I185" s="25"/>
      <c r="K185" s="210"/>
      <c r="L185" s="210"/>
      <c r="M185" s="210"/>
      <c r="N185" s="210"/>
      <c r="O185" s="210"/>
      <c r="P185" s="210"/>
      <c r="Q185" s="210"/>
      <c r="R185" s="210"/>
      <c r="S185" s="210"/>
      <c r="T185" s="210"/>
      <c r="U185" s="210"/>
      <c r="V185" s="210"/>
      <c r="W185" s="210"/>
    </row>
    <row r="186" spans="1:23" s="209" customFormat="1" ht="15" customHeight="1">
      <c r="A186" s="367"/>
      <c r="B186" s="366"/>
      <c r="C186" s="210"/>
      <c r="D186" s="210"/>
      <c r="E186" s="210"/>
      <c r="F186" s="368"/>
      <c r="G186" s="369"/>
      <c r="H186" s="370"/>
      <c r="I186" s="25"/>
      <c r="K186" s="210"/>
      <c r="L186" s="210"/>
      <c r="M186" s="210"/>
      <c r="N186" s="210"/>
      <c r="O186" s="210"/>
      <c r="P186" s="210"/>
      <c r="Q186" s="210"/>
      <c r="R186" s="210"/>
      <c r="S186" s="210"/>
      <c r="T186" s="210"/>
      <c r="U186" s="210"/>
      <c r="V186" s="210"/>
      <c r="W186" s="210"/>
    </row>
    <row r="187" spans="1:23" s="209" customFormat="1" ht="15" customHeight="1">
      <c r="A187" s="367"/>
      <c r="B187" s="366"/>
      <c r="C187" s="210"/>
      <c r="D187" s="210"/>
      <c r="E187" s="210"/>
      <c r="F187" s="368"/>
      <c r="G187" s="369"/>
      <c r="H187" s="370"/>
      <c r="I187" s="25"/>
      <c r="K187" s="210"/>
      <c r="L187" s="210"/>
      <c r="M187" s="210"/>
      <c r="N187" s="210"/>
      <c r="O187" s="210"/>
      <c r="P187" s="210"/>
      <c r="Q187" s="210"/>
      <c r="R187" s="210"/>
      <c r="S187" s="210"/>
      <c r="T187" s="210"/>
      <c r="U187" s="210"/>
      <c r="V187" s="210"/>
      <c r="W187" s="210"/>
    </row>
    <row r="188" spans="1:23" s="209" customFormat="1" ht="15" customHeight="1">
      <c r="A188" s="367"/>
      <c r="B188" s="366"/>
      <c r="C188" s="210"/>
      <c r="D188" s="210"/>
      <c r="E188" s="210"/>
      <c r="F188" s="368"/>
      <c r="G188" s="369"/>
      <c r="H188" s="370"/>
      <c r="I188" s="25"/>
      <c r="K188" s="210"/>
      <c r="L188" s="210"/>
      <c r="M188" s="210"/>
      <c r="N188" s="210"/>
      <c r="O188" s="210"/>
      <c r="P188" s="210"/>
      <c r="Q188" s="210"/>
      <c r="R188" s="210"/>
      <c r="S188" s="210"/>
      <c r="T188" s="210"/>
      <c r="U188" s="210"/>
      <c r="V188" s="210"/>
      <c r="W188" s="210"/>
    </row>
    <row r="189" spans="1:23" s="209" customFormat="1" ht="15" customHeight="1">
      <c r="A189" s="367"/>
      <c r="B189" s="366"/>
      <c r="C189" s="210"/>
      <c r="D189" s="210"/>
      <c r="E189" s="210"/>
      <c r="F189" s="368"/>
      <c r="G189" s="369"/>
      <c r="H189" s="370"/>
      <c r="I189" s="25"/>
      <c r="K189" s="210"/>
      <c r="L189" s="210"/>
      <c r="M189" s="210"/>
      <c r="N189" s="210"/>
      <c r="O189" s="210"/>
      <c r="P189" s="210"/>
      <c r="Q189" s="210"/>
      <c r="R189" s="210"/>
      <c r="S189" s="210"/>
      <c r="T189" s="210"/>
      <c r="U189" s="210"/>
      <c r="V189" s="210"/>
      <c r="W189" s="210"/>
    </row>
    <row r="190" spans="1:23" s="209" customFormat="1" ht="15" customHeight="1">
      <c r="A190" s="367"/>
      <c r="B190" s="366"/>
      <c r="C190" s="210"/>
      <c r="D190" s="210"/>
      <c r="E190" s="210"/>
      <c r="F190" s="368"/>
      <c r="G190" s="369"/>
      <c r="H190" s="370"/>
      <c r="I190" s="25"/>
      <c r="K190" s="210"/>
      <c r="L190" s="210"/>
      <c r="M190" s="210"/>
      <c r="N190" s="210"/>
      <c r="O190" s="210"/>
      <c r="P190" s="210"/>
      <c r="Q190" s="210"/>
      <c r="R190" s="210"/>
      <c r="S190" s="210"/>
      <c r="T190" s="210"/>
      <c r="U190" s="210"/>
      <c r="V190" s="210"/>
      <c r="W190" s="210"/>
    </row>
    <row r="191" spans="1:23" s="209" customFormat="1" ht="15" customHeight="1">
      <c r="A191" s="367"/>
      <c r="B191" s="366"/>
      <c r="C191" s="210"/>
      <c r="D191" s="210"/>
      <c r="E191" s="210"/>
      <c r="F191" s="368"/>
      <c r="G191" s="369"/>
      <c r="H191" s="370"/>
      <c r="I191" s="25"/>
      <c r="K191" s="210"/>
      <c r="L191" s="210"/>
      <c r="M191" s="210"/>
      <c r="N191" s="210"/>
      <c r="O191" s="210"/>
      <c r="P191" s="210"/>
      <c r="Q191" s="210"/>
      <c r="R191" s="210"/>
      <c r="S191" s="210"/>
      <c r="T191" s="210"/>
      <c r="U191" s="210"/>
      <c r="V191" s="210"/>
      <c r="W191" s="210"/>
    </row>
    <row r="192" spans="1:23" s="209" customFormat="1" ht="15" customHeight="1">
      <c r="A192" s="367"/>
      <c r="B192" s="366"/>
      <c r="C192" s="210"/>
      <c r="D192" s="210"/>
      <c r="E192" s="210"/>
      <c r="F192" s="368"/>
      <c r="G192" s="369"/>
      <c r="H192" s="370"/>
      <c r="I192" s="25"/>
      <c r="K192" s="210"/>
      <c r="L192" s="210"/>
      <c r="M192" s="210"/>
      <c r="N192" s="210"/>
      <c r="O192" s="210"/>
      <c r="P192" s="210"/>
      <c r="Q192" s="210"/>
      <c r="R192" s="210"/>
      <c r="S192" s="210"/>
      <c r="T192" s="210"/>
      <c r="U192" s="210"/>
      <c r="V192" s="210"/>
      <c r="W192" s="210"/>
    </row>
    <row r="193" spans="1:23" s="209" customFormat="1" ht="15" customHeight="1">
      <c r="A193" s="367"/>
      <c r="B193" s="366"/>
      <c r="C193" s="210"/>
      <c r="D193" s="210"/>
      <c r="E193" s="210"/>
      <c r="F193" s="368"/>
      <c r="G193" s="369"/>
      <c r="H193" s="370"/>
      <c r="I193" s="25"/>
      <c r="K193" s="210"/>
      <c r="L193" s="210"/>
      <c r="M193" s="210"/>
      <c r="N193" s="210"/>
      <c r="O193" s="210"/>
      <c r="P193" s="210"/>
      <c r="Q193" s="210"/>
      <c r="R193" s="210"/>
      <c r="S193" s="210"/>
      <c r="T193" s="210"/>
      <c r="U193" s="210"/>
      <c r="V193" s="210"/>
      <c r="W193" s="210"/>
    </row>
    <row r="194" spans="1:23" s="209" customFormat="1" ht="15" customHeight="1">
      <c r="A194" s="367"/>
      <c r="B194" s="366"/>
      <c r="C194" s="210"/>
      <c r="D194" s="210"/>
      <c r="E194" s="210"/>
      <c r="F194" s="368"/>
      <c r="G194" s="369"/>
      <c r="H194" s="370"/>
      <c r="I194" s="25"/>
      <c r="K194" s="210"/>
      <c r="L194" s="210"/>
      <c r="M194" s="210"/>
      <c r="N194" s="210"/>
      <c r="O194" s="210"/>
      <c r="P194" s="210"/>
      <c r="Q194" s="210"/>
      <c r="R194" s="210"/>
      <c r="S194" s="210"/>
      <c r="T194" s="210"/>
      <c r="U194" s="210"/>
      <c r="V194" s="210"/>
      <c r="W194" s="210"/>
    </row>
    <row r="195" spans="1:23" s="209" customFormat="1" ht="15" customHeight="1">
      <c r="A195" s="367"/>
      <c r="B195" s="366"/>
      <c r="C195" s="210"/>
      <c r="D195" s="210"/>
      <c r="E195" s="210"/>
      <c r="F195" s="368"/>
      <c r="G195" s="369"/>
      <c r="H195" s="370"/>
      <c r="I195" s="25"/>
      <c r="K195" s="210"/>
      <c r="L195" s="210"/>
      <c r="M195" s="210"/>
      <c r="N195" s="210"/>
      <c r="O195" s="210"/>
      <c r="P195" s="210"/>
      <c r="Q195" s="210"/>
      <c r="R195" s="210"/>
      <c r="S195" s="210"/>
      <c r="T195" s="210"/>
      <c r="U195" s="210"/>
      <c r="V195" s="210"/>
      <c r="W195" s="210"/>
    </row>
    <row r="196" spans="1:23" s="209" customFormat="1" ht="15" customHeight="1">
      <c r="A196" s="367"/>
      <c r="B196" s="366"/>
      <c r="C196" s="210"/>
      <c r="D196" s="210"/>
      <c r="E196" s="210"/>
      <c r="F196" s="368"/>
      <c r="G196" s="369"/>
      <c r="H196" s="370"/>
      <c r="I196" s="25"/>
      <c r="K196" s="210"/>
      <c r="L196" s="210"/>
      <c r="M196" s="210"/>
      <c r="N196" s="210"/>
      <c r="O196" s="210"/>
      <c r="P196" s="210"/>
      <c r="Q196" s="210"/>
      <c r="R196" s="210"/>
      <c r="S196" s="210"/>
      <c r="T196" s="210"/>
      <c r="U196" s="210"/>
      <c r="V196" s="210"/>
      <c r="W196" s="210"/>
    </row>
    <row r="197" spans="1:23" s="209" customFormat="1" ht="15" customHeight="1">
      <c r="A197" s="367"/>
      <c r="B197" s="366"/>
      <c r="C197" s="210"/>
      <c r="D197" s="210"/>
      <c r="E197" s="210"/>
      <c r="F197" s="368"/>
      <c r="G197" s="369"/>
      <c r="H197" s="370"/>
      <c r="I197" s="25"/>
      <c r="K197" s="210"/>
      <c r="L197" s="210"/>
      <c r="M197" s="210"/>
      <c r="N197" s="210"/>
      <c r="O197" s="210"/>
      <c r="P197" s="210"/>
      <c r="Q197" s="210"/>
      <c r="R197" s="210"/>
      <c r="S197" s="210"/>
      <c r="T197" s="210"/>
      <c r="U197" s="210"/>
      <c r="V197" s="210"/>
      <c r="W197" s="210"/>
    </row>
    <row r="198" spans="1:23" s="209" customFormat="1" ht="15" customHeight="1">
      <c r="A198" s="367"/>
      <c r="B198" s="366"/>
      <c r="C198" s="210"/>
      <c r="D198" s="210"/>
      <c r="E198" s="210"/>
      <c r="F198" s="368"/>
      <c r="G198" s="369"/>
      <c r="H198" s="370"/>
      <c r="I198" s="25"/>
      <c r="K198" s="210"/>
      <c r="L198" s="210"/>
      <c r="M198" s="210"/>
      <c r="N198" s="210"/>
      <c r="O198" s="210"/>
      <c r="P198" s="210"/>
      <c r="Q198" s="210"/>
      <c r="R198" s="210"/>
      <c r="S198" s="210"/>
      <c r="T198" s="210"/>
      <c r="U198" s="210"/>
      <c r="V198" s="210"/>
      <c r="W198" s="210"/>
    </row>
    <row r="199" spans="1:23" s="209" customFormat="1" ht="15" customHeight="1">
      <c r="A199" s="367"/>
      <c r="B199" s="366"/>
      <c r="C199" s="210"/>
      <c r="D199" s="210"/>
      <c r="E199" s="210"/>
      <c r="F199" s="368"/>
      <c r="G199" s="369"/>
      <c r="H199" s="370"/>
      <c r="I199" s="25"/>
      <c r="K199" s="210"/>
      <c r="L199" s="210"/>
      <c r="M199" s="210"/>
      <c r="N199" s="210"/>
      <c r="O199" s="210"/>
      <c r="P199" s="210"/>
      <c r="Q199" s="210"/>
      <c r="R199" s="210"/>
      <c r="S199" s="210"/>
      <c r="T199" s="210"/>
      <c r="U199" s="210"/>
      <c r="V199" s="210"/>
      <c r="W199" s="210"/>
    </row>
    <row r="200" spans="1:23" s="209" customFormat="1" ht="15" customHeight="1">
      <c r="A200" s="367"/>
      <c r="B200" s="366"/>
      <c r="C200" s="210"/>
      <c r="D200" s="210"/>
      <c r="E200" s="210"/>
      <c r="F200" s="368"/>
      <c r="G200" s="369"/>
      <c r="H200" s="370"/>
      <c r="I200" s="25"/>
      <c r="K200" s="210"/>
      <c r="L200" s="210"/>
      <c r="M200" s="210"/>
      <c r="N200" s="210"/>
      <c r="O200" s="210"/>
      <c r="P200" s="210"/>
      <c r="Q200" s="210"/>
      <c r="R200" s="210"/>
      <c r="S200" s="210"/>
      <c r="T200" s="210"/>
      <c r="U200" s="210"/>
      <c r="V200" s="210"/>
      <c r="W200" s="210"/>
    </row>
    <row r="201" spans="1:23" s="209" customFormat="1" ht="15" customHeight="1">
      <c r="A201" s="367"/>
      <c r="B201" s="366"/>
      <c r="C201" s="210"/>
      <c r="D201" s="210"/>
      <c r="E201" s="210"/>
      <c r="F201" s="368"/>
      <c r="G201" s="369"/>
      <c r="H201" s="370"/>
      <c r="I201" s="25"/>
      <c r="K201" s="210"/>
      <c r="L201" s="210"/>
      <c r="M201" s="210"/>
      <c r="N201" s="210"/>
      <c r="O201" s="210"/>
      <c r="P201" s="210"/>
      <c r="Q201" s="210"/>
      <c r="R201" s="210"/>
      <c r="S201" s="210"/>
      <c r="T201" s="210"/>
      <c r="U201" s="210"/>
      <c r="V201" s="210"/>
      <c r="W201" s="210"/>
    </row>
    <row r="202" spans="1:23" s="209" customFormat="1" ht="15" customHeight="1">
      <c r="A202" s="367"/>
      <c r="B202" s="366"/>
      <c r="C202" s="210"/>
      <c r="D202" s="210"/>
      <c r="E202" s="210"/>
      <c r="F202" s="368"/>
      <c r="G202" s="369"/>
      <c r="H202" s="370"/>
      <c r="I202" s="25"/>
      <c r="K202" s="210"/>
      <c r="L202" s="210"/>
      <c r="M202" s="210"/>
      <c r="N202" s="210"/>
      <c r="O202" s="210"/>
      <c r="P202" s="210"/>
      <c r="Q202" s="210"/>
      <c r="R202" s="210"/>
      <c r="S202" s="210"/>
      <c r="T202" s="210"/>
      <c r="U202" s="210"/>
      <c r="V202" s="210"/>
      <c r="W202" s="210"/>
    </row>
    <row r="203" spans="1:23" s="209" customFormat="1" ht="15" customHeight="1">
      <c r="A203" s="367"/>
      <c r="B203" s="366"/>
      <c r="C203" s="210"/>
      <c r="D203" s="210"/>
      <c r="E203" s="210"/>
      <c r="F203" s="368"/>
      <c r="G203" s="369"/>
      <c r="H203" s="370"/>
      <c r="I203" s="25"/>
      <c r="K203" s="210"/>
      <c r="L203" s="210"/>
      <c r="M203" s="210"/>
      <c r="N203" s="210"/>
      <c r="O203" s="210"/>
      <c r="P203" s="210"/>
      <c r="Q203" s="210"/>
      <c r="R203" s="210"/>
      <c r="S203" s="210"/>
      <c r="T203" s="210"/>
      <c r="U203" s="210"/>
      <c r="V203" s="210"/>
      <c r="W203" s="210"/>
    </row>
    <row r="204" spans="1:23" s="209" customFormat="1" ht="15" customHeight="1">
      <c r="A204" s="367"/>
      <c r="B204" s="366"/>
      <c r="C204" s="210"/>
      <c r="D204" s="210"/>
      <c r="E204" s="210"/>
      <c r="F204" s="368"/>
      <c r="G204" s="369"/>
      <c r="H204" s="370"/>
      <c r="I204" s="25"/>
      <c r="K204" s="210"/>
      <c r="L204" s="210"/>
      <c r="M204" s="210"/>
      <c r="N204" s="210"/>
      <c r="O204" s="210"/>
      <c r="P204" s="210"/>
      <c r="Q204" s="210"/>
      <c r="R204" s="210"/>
      <c r="S204" s="210"/>
      <c r="T204" s="210"/>
      <c r="U204" s="210"/>
      <c r="V204" s="210"/>
      <c r="W204" s="210"/>
    </row>
    <row r="205" spans="1:23" s="209" customFormat="1" ht="15" customHeight="1">
      <c r="A205" s="367"/>
      <c r="B205" s="366"/>
      <c r="C205" s="210"/>
      <c r="D205" s="210"/>
      <c r="E205" s="210"/>
      <c r="F205" s="368"/>
      <c r="G205" s="369"/>
      <c r="H205" s="370"/>
      <c r="I205" s="25"/>
      <c r="K205" s="210"/>
      <c r="L205" s="210"/>
      <c r="M205" s="210"/>
      <c r="N205" s="210"/>
      <c r="O205" s="210"/>
      <c r="P205" s="210"/>
      <c r="Q205" s="210"/>
      <c r="R205" s="210"/>
      <c r="S205" s="210"/>
      <c r="T205" s="210"/>
      <c r="U205" s="210"/>
      <c r="V205" s="210"/>
      <c r="W205" s="210"/>
    </row>
    <row r="206" spans="1:23" s="209" customFormat="1" ht="15" customHeight="1">
      <c r="A206" s="367"/>
      <c r="B206" s="366"/>
      <c r="C206" s="210"/>
      <c r="D206" s="210"/>
      <c r="E206" s="210"/>
      <c r="F206" s="368"/>
      <c r="G206" s="369"/>
      <c r="H206" s="370"/>
      <c r="I206" s="25"/>
      <c r="K206" s="210"/>
      <c r="L206" s="210"/>
      <c r="M206" s="210"/>
      <c r="N206" s="210"/>
      <c r="O206" s="210"/>
      <c r="P206" s="210"/>
      <c r="Q206" s="210"/>
      <c r="R206" s="210"/>
      <c r="S206" s="210"/>
      <c r="T206" s="210"/>
      <c r="U206" s="210"/>
      <c r="V206" s="210"/>
      <c r="W206" s="210"/>
    </row>
    <row r="207" spans="1:23" s="209" customFormat="1" ht="15" customHeight="1">
      <c r="A207" s="367"/>
      <c r="B207" s="366"/>
      <c r="C207" s="210"/>
      <c r="D207" s="210"/>
      <c r="E207" s="210"/>
      <c r="F207" s="368"/>
      <c r="G207" s="369"/>
      <c r="H207" s="370"/>
      <c r="I207" s="25"/>
      <c r="K207" s="210"/>
      <c r="L207" s="210"/>
      <c r="M207" s="210"/>
      <c r="N207" s="210"/>
      <c r="O207" s="210"/>
      <c r="P207" s="210"/>
      <c r="Q207" s="210"/>
      <c r="R207" s="210"/>
      <c r="S207" s="210"/>
      <c r="T207" s="210"/>
      <c r="U207" s="210"/>
      <c r="V207" s="210"/>
      <c r="W207" s="210"/>
    </row>
    <row r="208" spans="1:23" s="209" customFormat="1" ht="15" customHeight="1">
      <c r="A208" s="367"/>
      <c r="B208" s="366"/>
      <c r="C208" s="210"/>
      <c r="D208" s="210"/>
      <c r="E208" s="210"/>
      <c r="F208" s="368"/>
      <c r="G208" s="369"/>
      <c r="H208" s="370"/>
      <c r="I208" s="25"/>
      <c r="K208" s="210"/>
      <c r="L208" s="210"/>
      <c r="M208" s="210"/>
      <c r="N208" s="210"/>
      <c r="O208" s="210"/>
      <c r="P208" s="210"/>
      <c r="Q208" s="210"/>
      <c r="R208" s="210"/>
      <c r="S208" s="210"/>
      <c r="T208" s="210"/>
      <c r="U208" s="210"/>
      <c r="V208" s="210"/>
      <c r="W208" s="210"/>
    </row>
    <row r="209" spans="1:23" s="209" customFormat="1" ht="15" customHeight="1">
      <c r="A209" s="367"/>
      <c r="B209" s="366"/>
      <c r="C209" s="210"/>
      <c r="D209" s="210"/>
      <c r="E209" s="210"/>
      <c r="F209" s="368"/>
      <c r="G209" s="369"/>
      <c r="H209" s="370"/>
      <c r="I209" s="25"/>
      <c r="K209" s="210"/>
      <c r="L209" s="210"/>
      <c r="M209" s="210"/>
      <c r="N209" s="210"/>
      <c r="O209" s="210"/>
      <c r="P209" s="210"/>
      <c r="Q209" s="210"/>
      <c r="R209" s="210"/>
      <c r="S209" s="210"/>
      <c r="T209" s="210"/>
      <c r="U209" s="210"/>
      <c r="V209" s="210"/>
      <c r="W209" s="210"/>
    </row>
    <row r="210" spans="1:23" s="209" customFormat="1" ht="15" customHeight="1">
      <c r="A210" s="367"/>
      <c r="B210" s="366"/>
      <c r="C210" s="210"/>
      <c r="D210" s="210"/>
      <c r="E210" s="210"/>
      <c r="F210" s="368"/>
      <c r="G210" s="369"/>
      <c r="H210" s="370"/>
      <c r="I210" s="25"/>
      <c r="K210" s="210"/>
      <c r="L210" s="210"/>
      <c r="M210" s="210"/>
      <c r="N210" s="210"/>
      <c r="O210" s="210"/>
      <c r="P210" s="210"/>
      <c r="Q210" s="210"/>
      <c r="R210" s="210"/>
      <c r="S210" s="210"/>
      <c r="T210" s="210"/>
      <c r="U210" s="210"/>
      <c r="V210" s="210"/>
      <c r="W210" s="210"/>
    </row>
    <row r="211" spans="1:23" s="209" customFormat="1" ht="15" customHeight="1">
      <c r="A211" s="367"/>
      <c r="B211" s="366"/>
      <c r="C211" s="210"/>
      <c r="D211" s="210"/>
      <c r="E211" s="210"/>
      <c r="F211" s="368"/>
      <c r="G211" s="369"/>
      <c r="H211" s="370"/>
      <c r="I211" s="25"/>
      <c r="K211" s="210"/>
      <c r="L211" s="210"/>
      <c r="M211" s="210"/>
      <c r="N211" s="210"/>
      <c r="O211" s="210"/>
      <c r="P211" s="210"/>
      <c r="Q211" s="210"/>
      <c r="R211" s="210"/>
      <c r="S211" s="210"/>
      <c r="T211" s="210"/>
      <c r="U211" s="210"/>
      <c r="V211" s="210"/>
      <c r="W211" s="210"/>
    </row>
    <row r="212" spans="1:23" s="209" customFormat="1" ht="15" customHeight="1">
      <c r="A212" s="367"/>
      <c r="B212" s="366"/>
      <c r="C212" s="210"/>
      <c r="D212" s="210"/>
      <c r="E212" s="210"/>
      <c r="F212" s="368"/>
      <c r="G212" s="369"/>
      <c r="H212" s="370"/>
      <c r="I212" s="25"/>
      <c r="K212" s="210"/>
      <c r="L212" s="210"/>
      <c r="M212" s="210"/>
      <c r="N212" s="210"/>
      <c r="O212" s="210"/>
      <c r="P212" s="210"/>
      <c r="Q212" s="210"/>
      <c r="R212" s="210"/>
      <c r="S212" s="210"/>
      <c r="T212" s="210"/>
      <c r="U212" s="210"/>
      <c r="V212" s="210"/>
      <c r="W212" s="210"/>
    </row>
    <row r="213" spans="1:23" s="209" customFormat="1" ht="15" customHeight="1">
      <c r="A213" s="367"/>
      <c r="B213" s="366"/>
      <c r="C213" s="210"/>
      <c r="D213" s="210"/>
      <c r="E213" s="210"/>
      <c r="F213" s="368"/>
      <c r="G213" s="369"/>
      <c r="H213" s="370"/>
      <c r="I213" s="25"/>
      <c r="K213" s="210"/>
      <c r="L213" s="210"/>
      <c r="M213" s="210"/>
      <c r="N213" s="210"/>
      <c r="O213" s="210"/>
      <c r="P213" s="210"/>
      <c r="Q213" s="210"/>
      <c r="R213" s="210"/>
      <c r="S213" s="210"/>
      <c r="T213" s="210"/>
      <c r="U213" s="210"/>
      <c r="V213" s="210"/>
      <c r="W213" s="210"/>
    </row>
    <row r="214" spans="1:23" s="209" customFormat="1" ht="15" customHeight="1">
      <c r="A214" s="367"/>
      <c r="B214" s="366"/>
      <c r="C214" s="210"/>
      <c r="D214" s="210"/>
      <c r="E214" s="210"/>
      <c r="F214" s="368"/>
      <c r="G214" s="369"/>
      <c r="H214" s="370"/>
      <c r="I214" s="25"/>
      <c r="K214" s="210"/>
      <c r="L214" s="210"/>
      <c r="M214" s="210"/>
      <c r="N214" s="210"/>
      <c r="O214" s="210"/>
      <c r="P214" s="210"/>
      <c r="Q214" s="210"/>
      <c r="R214" s="210"/>
      <c r="S214" s="210"/>
      <c r="T214" s="210"/>
      <c r="U214" s="210"/>
      <c r="V214" s="210"/>
      <c r="W214" s="210"/>
    </row>
    <row r="215" spans="1:23" s="209" customFormat="1" ht="15" customHeight="1">
      <c r="A215" s="367"/>
      <c r="B215" s="366"/>
      <c r="C215" s="210"/>
      <c r="D215" s="210"/>
      <c r="E215" s="210"/>
      <c r="F215" s="368"/>
      <c r="G215" s="369"/>
      <c r="H215" s="370"/>
      <c r="I215" s="25"/>
      <c r="K215" s="210"/>
      <c r="L215" s="210"/>
      <c r="M215" s="210"/>
      <c r="N215" s="210"/>
      <c r="O215" s="210"/>
      <c r="P215" s="210"/>
      <c r="Q215" s="210"/>
      <c r="R215" s="210"/>
      <c r="S215" s="210"/>
      <c r="T215" s="210"/>
      <c r="U215" s="210"/>
      <c r="V215" s="210"/>
      <c r="W215" s="210"/>
    </row>
    <row r="216" spans="1:23" s="209" customFormat="1" ht="15" customHeight="1">
      <c r="A216" s="367"/>
      <c r="B216" s="366"/>
      <c r="C216" s="210"/>
      <c r="D216" s="210"/>
      <c r="E216" s="210"/>
      <c r="F216" s="368"/>
      <c r="G216" s="369"/>
      <c r="H216" s="370"/>
      <c r="I216" s="25"/>
      <c r="K216" s="210"/>
      <c r="L216" s="210"/>
      <c r="M216" s="210"/>
      <c r="N216" s="210"/>
      <c r="O216" s="210"/>
      <c r="P216" s="210"/>
      <c r="Q216" s="210"/>
      <c r="R216" s="210"/>
      <c r="S216" s="210"/>
      <c r="T216" s="210"/>
      <c r="U216" s="210"/>
      <c r="V216" s="210"/>
      <c r="W216" s="210"/>
    </row>
    <row r="217" spans="1:23" s="209" customFormat="1" ht="15" customHeight="1">
      <c r="A217" s="367"/>
      <c r="B217" s="366"/>
      <c r="C217" s="210"/>
      <c r="D217" s="210"/>
      <c r="E217" s="210"/>
      <c r="F217" s="368"/>
      <c r="G217" s="369"/>
      <c r="H217" s="370"/>
      <c r="I217" s="25"/>
      <c r="K217" s="210"/>
      <c r="L217" s="210"/>
      <c r="M217" s="210"/>
      <c r="N217" s="210"/>
      <c r="O217" s="210"/>
      <c r="P217" s="210"/>
      <c r="Q217" s="210"/>
      <c r="R217" s="210"/>
      <c r="S217" s="210"/>
      <c r="T217" s="210"/>
      <c r="U217" s="210"/>
      <c r="V217" s="210"/>
      <c r="W217" s="210"/>
    </row>
    <row r="218" spans="1:23" s="209" customFormat="1" ht="15" customHeight="1">
      <c r="A218" s="367"/>
      <c r="B218" s="366"/>
      <c r="C218" s="210"/>
      <c r="D218" s="210"/>
      <c r="E218" s="210"/>
      <c r="F218" s="368"/>
      <c r="G218" s="369"/>
      <c r="H218" s="370"/>
      <c r="I218" s="25"/>
      <c r="K218" s="210"/>
      <c r="L218" s="210"/>
      <c r="M218" s="210"/>
      <c r="N218" s="210"/>
      <c r="O218" s="210"/>
      <c r="P218" s="210"/>
      <c r="Q218" s="210"/>
      <c r="R218" s="210"/>
      <c r="S218" s="210"/>
      <c r="T218" s="210"/>
      <c r="U218" s="210"/>
      <c r="V218" s="210"/>
      <c r="W218" s="210"/>
    </row>
    <row r="219" spans="1:23" s="209" customFormat="1" ht="15" customHeight="1">
      <c r="A219" s="367"/>
      <c r="B219" s="366"/>
      <c r="C219" s="210"/>
      <c r="D219" s="210"/>
      <c r="E219" s="210"/>
      <c r="F219" s="368"/>
      <c r="G219" s="369"/>
      <c r="H219" s="370"/>
      <c r="I219" s="25"/>
      <c r="K219" s="210"/>
      <c r="L219" s="210"/>
      <c r="M219" s="210"/>
      <c r="N219" s="210"/>
      <c r="O219" s="210"/>
      <c r="P219" s="210"/>
      <c r="Q219" s="210"/>
      <c r="R219" s="210"/>
      <c r="S219" s="210"/>
      <c r="T219" s="210"/>
      <c r="U219" s="210"/>
      <c r="V219" s="210"/>
      <c r="W219" s="210"/>
    </row>
    <row r="220" spans="1:23" s="209" customFormat="1" ht="15" customHeight="1">
      <c r="A220" s="367"/>
      <c r="B220" s="366"/>
      <c r="C220" s="210"/>
      <c r="D220" s="210"/>
      <c r="E220" s="210"/>
      <c r="F220" s="368"/>
      <c r="G220" s="369"/>
      <c r="H220" s="370"/>
      <c r="I220" s="25"/>
      <c r="K220" s="210"/>
      <c r="L220" s="210"/>
      <c r="M220" s="210"/>
      <c r="N220" s="210"/>
      <c r="O220" s="210"/>
      <c r="P220" s="210"/>
      <c r="Q220" s="210"/>
      <c r="R220" s="210"/>
      <c r="S220" s="210"/>
      <c r="T220" s="210"/>
      <c r="U220" s="210"/>
      <c r="V220" s="210"/>
      <c r="W220" s="210"/>
    </row>
    <row r="221" spans="1:23" s="209" customFormat="1" ht="15" customHeight="1">
      <c r="A221" s="367"/>
      <c r="B221" s="366"/>
      <c r="C221" s="210"/>
      <c r="D221" s="210"/>
      <c r="E221" s="210"/>
      <c r="F221" s="368"/>
      <c r="G221" s="369"/>
      <c r="H221" s="370"/>
      <c r="I221" s="25"/>
      <c r="K221" s="210"/>
      <c r="L221" s="210"/>
      <c r="M221" s="210"/>
      <c r="N221" s="210"/>
      <c r="O221" s="210"/>
      <c r="P221" s="210"/>
      <c r="Q221" s="210"/>
      <c r="R221" s="210"/>
      <c r="S221" s="210"/>
      <c r="T221" s="210"/>
      <c r="U221" s="210"/>
      <c r="V221" s="210"/>
      <c r="W221" s="210"/>
    </row>
    <row r="222" spans="1:23" s="209" customFormat="1" ht="15" customHeight="1">
      <c r="A222" s="367"/>
      <c r="B222" s="366"/>
      <c r="C222" s="210"/>
      <c r="D222" s="210"/>
      <c r="E222" s="210"/>
      <c r="F222" s="368"/>
      <c r="G222" s="369"/>
      <c r="H222" s="370"/>
      <c r="I222" s="25"/>
      <c r="K222" s="210"/>
      <c r="L222" s="210"/>
      <c r="M222" s="210"/>
      <c r="N222" s="210"/>
      <c r="O222" s="210"/>
      <c r="P222" s="210"/>
      <c r="Q222" s="210"/>
      <c r="R222" s="210"/>
      <c r="S222" s="210"/>
      <c r="T222" s="210"/>
      <c r="U222" s="210"/>
      <c r="V222" s="210"/>
      <c r="W222" s="210"/>
    </row>
    <row r="223" spans="1:23" s="209" customFormat="1" ht="15" customHeight="1">
      <c r="A223" s="367"/>
      <c r="B223" s="366"/>
      <c r="C223" s="210"/>
      <c r="D223" s="210"/>
      <c r="E223" s="210"/>
      <c r="F223" s="368"/>
      <c r="G223" s="369"/>
      <c r="H223" s="370"/>
      <c r="I223" s="25"/>
      <c r="K223" s="210"/>
      <c r="L223" s="210"/>
      <c r="M223" s="210"/>
      <c r="N223" s="210"/>
      <c r="O223" s="210"/>
      <c r="P223" s="210"/>
      <c r="Q223" s="210"/>
      <c r="R223" s="210"/>
      <c r="S223" s="210"/>
      <c r="T223" s="210"/>
      <c r="U223" s="210"/>
      <c r="V223" s="210"/>
      <c r="W223" s="210"/>
    </row>
    <row r="224" spans="1:23" s="209" customFormat="1" ht="15" customHeight="1">
      <c r="A224" s="367"/>
      <c r="B224" s="366"/>
      <c r="C224" s="210"/>
      <c r="D224" s="210"/>
      <c r="E224" s="210"/>
      <c r="F224" s="368"/>
      <c r="G224" s="369"/>
      <c r="H224" s="370"/>
      <c r="I224" s="25"/>
      <c r="K224" s="210"/>
      <c r="L224" s="210"/>
      <c r="M224" s="210"/>
      <c r="N224" s="210"/>
      <c r="O224" s="210"/>
      <c r="P224" s="210"/>
      <c r="Q224" s="210"/>
      <c r="R224" s="210"/>
      <c r="S224" s="210"/>
      <c r="T224" s="210"/>
      <c r="U224" s="210"/>
      <c r="V224" s="210"/>
      <c r="W224" s="210"/>
    </row>
    <row r="225" spans="1:23" s="209" customFormat="1" ht="15" customHeight="1">
      <c r="A225" s="367"/>
      <c r="B225" s="366"/>
      <c r="C225" s="210"/>
      <c r="D225" s="210"/>
      <c r="E225" s="210"/>
      <c r="F225" s="368"/>
      <c r="G225" s="369"/>
      <c r="H225" s="370"/>
      <c r="I225" s="25"/>
      <c r="K225" s="210"/>
      <c r="L225" s="210"/>
      <c r="M225" s="210"/>
      <c r="N225" s="210"/>
      <c r="O225" s="210"/>
      <c r="P225" s="210"/>
      <c r="Q225" s="210"/>
      <c r="R225" s="210"/>
      <c r="S225" s="210"/>
      <c r="T225" s="210"/>
      <c r="U225" s="210"/>
      <c r="V225" s="210"/>
      <c r="W225" s="210"/>
    </row>
    <row r="226" spans="1:23" s="209" customFormat="1" ht="15" customHeight="1">
      <c r="A226" s="367"/>
      <c r="B226" s="366"/>
      <c r="C226" s="210"/>
      <c r="D226" s="210"/>
      <c r="E226" s="210"/>
      <c r="F226" s="368"/>
      <c r="G226" s="369"/>
      <c r="H226" s="370"/>
      <c r="I226" s="25"/>
      <c r="K226" s="210"/>
      <c r="L226" s="210"/>
      <c r="M226" s="210"/>
      <c r="N226" s="210"/>
      <c r="O226" s="210"/>
      <c r="P226" s="210"/>
      <c r="Q226" s="210"/>
      <c r="R226" s="210"/>
      <c r="S226" s="210"/>
      <c r="T226" s="210"/>
      <c r="U226" s="210"/>
      <c r="V226" s="210"/>
      <c r="W226" s="210"/>
    </row>
    <row r="227" spans="1:23" s="209" customFormat="1" ht="15" customHeight="1">
      <c r="A227" s="367"/>
      <c r="B227" s="366"/>
      <c r="C227" s="210"/>
      <c r="D227" s="210"/>
      <c r="E227" s="210"/>
      <c r="F227" s="368"/>
      <c r="G227" s="369"/>
      <c r="H227" s="370"/>
      <c r="I227" s="25"/>
      <c r="K227" s="210"/>
      <c r="L227" s="210"/>
      <c r="M227" s="210"/>
      <c r="N227" s="210"/>
      <c r="O227" s="210"/>
      <c r="P227" s="210"/>
      <c r="Q227" s="210"/>
      <c r="R227" s="210"/>
      <c r="S227" s="210"/>
      <c r="T227" s="210"/>
      <c r="U227" s="210"/>
      <c r="V227" s="210"/>
      <c r="W227" s="210"/>
    </row>
    <row r="228" spans="1:23" s="209" customFormat="1" ht="15" customHeight="1">
      <c r="A228" s="367"/>
      <c r="B228" s="366"/>
      <c r="C228" s="210"/>
      <c r="D228" s="210"/>
      <c r="E228" s="210"/>
      <c r="F228" s="368"/>
      <c r="G228" s="369"/>
      <c r="H228" s="370"/>
      <c r="I228" s="25"/>
      <c r="K228" s="210"/>
      <c r="L228" s="210"/>
      <c r="M228" s="210"/>
      <c r="N228" s="210"/>
      <c r="O228" s="210"/>
      <c r="P228" s="210"/>
      <c r="Q228" s="210"/>
      <c r="R228" s="210"/>
      <c r="S228" s="210"/>
      <c r="T228" s="210"/>
      <c r="U228" s="210"/>
      <c r="V228" s="210"/>
      <c r="W228" s="210"/>
    </row>
    <row r="229" spans="1:23" s="209" customFormat="1" ht="15" customHeight="1">
      <c r="A229" s="367"/>
      <c r="B229" s="366"/>
      <c r="C229" s="210"/>
      <c r="D229" s="210"/>
      <c r="E229" s="210"/>
      <c r="F229" s="368"/>
      <c r="G229" s="369"/>
      <c r="H229" s="370"/>
      <c r="I229" s="25"/>
      <c r="K229" s="210"/>
      <c r="L229" s="210"/>
      <c r="M229" s="210"/>
      <c r="N229" s="210"/>
      <c r="O229" s="210"/>
      <c r="P229" s="210"/>
      <c r="Q229" s="210"/>
      <c r="R229" s="210"/>
      <c r="S229" s="210"/>
      <c r="T229" s="210"/>
      <c r="U229" s="210"/>
      <c r="V229" s="210"/>
      <c r="W229" s="210"/>
    </row>
    <row r="230" spans="1:23" s="209" customFormat="1" ht="15" customHeight="1">
      <c r="A230" s="367"/>
      <c r="B230" s="366"/>
      <c r="C230" s="210"/>
      <c r="D230" s="210"/>
      <c r="E230" s="210"/>
      <c r="F230" s="368"/>
      <c r="G230" s="369"/>
      <c r="H230" s="370"/>
      <c r="I230" s="25"/>
      <c r="K230" s="210"/>
      <c r="L230" s="210"/>
      <c r="M230" s="210"/>
      <c r="N230" s="210"/>
      <c r="O230" s="210"/>
      <c r="P230" s="210"/>
      <c r="Q230" s="210"/>
      <c r="R230" s="210"/>
      <c r="S230" s="210"/>
      <c r="T230" s="210"/>
      <c r="U230" s="210"/>
      <c r="V230" s="210"/>
      <c r="W230" s="210"/>
    </row>
    <row r="231" spans="1:23" s="209" customFormat="1" ht="15" customHeight="1">
      <c r="A231" s="367"/>
      <c r="B231" s="366"/>
      <c r="C231" s="210"/>
      <c r="D231" s="210"/>
      <c r="E231" s="210"/>
      <c r="F231" s="368"/>
      <c r="G231" s="369"/>
      <c r="H231" s="370"/>
      <c r="I231" s="25"/>
      <c r="K231" s="210"/>
      <c r="L231" s="210"/>
      <c r="M231" s="210"/>
      <c r="N231" s="210"/>
      <c r="O231" s="210"/>
      <c r="P231" s="210"/>
      <c r="Q231" s="210"/>
      <c r="R231" s="210"/>
      <c r="S231" s="210"/>
      <c r="T231" s="210"/>
      <c r="U231" s="210"/>
      <c r="V231" s="210"/>
      <c r="W231" s="210"/>
    </row>
    <row r="232" spans="1:23" s="209" customFormat="1" ht="15" customHeight="1">
      <c r="A232" s="367"/>
      <c r="B232" s="366"/>
      <c r="C232" s="210"/>
      <c r="D232" s="210"/>
      <c r="E232" s="210"/>
      <c r="F232" s="368"/>
      <c r="G232" s="369"/>
      <c r="H232" s="370"/>
      <c r="I232" s="25"/>
      <c r="K232" s="210"/>
      <c r="L232" s="210"/>
      <c r="M232" s="210"/>
      <c r="N232" s="210"/>
      <c r="O232" s="210"/>
      <c r="P232" s="210"/>
      <c r="Q232" s="210"/>
      <c r="R232" s="210"/>
      <c r="S232" s="210"/>
      <c r="T232" s="210"/>
      <c r="U232" s="210"/>
      <c r="V232" s="210"/>
      <c r="W232" s="210"/>
    </row>
    <row r="233" spans="1:23" s="209" customFormat="1" ht="15" customHeight="1">
      <c r="A233" s="367"/>
      <c r="B233" s="366"/>
      <c r="C233" s="210"/>
      <c r="D233" s="210"/>
      <c r="E233" s="210"/>
      <c r="F233" s="368"/>
      <c r="G233" s="369"/>
      <c r="H233" s="370"/>
      <c r="I233" s="25"/>
      <c r="K233" s="210"/>
      <c r="L233" s="210"/>
      <c r="M233" s="210"/>
      <c r="N233" s="210"/>
      <c r="O233" s="210"/>
      <c r="P233" s="210"/>
      <c r="Q233" s="210"/>
      <c r="R233" s="210"/>
      <c r="S233" s="210"/>
      <c r="T233" s="210"/>
      <c r="U233" s="210"/>
      <c r="V233" s="210"/>
      <c r="W233" s="210"/>
    </row>
    <row r="234" spans="1:23" s="209" customFormat="1" ht="15" customHeight="1">
      <c r="A234" s="367"/>
      <c r="B234" s="366"/>
      <c r="C234" s="210"/>
      <c r="D234" s="210"/>
      <c r="E234" s="210"/>
      <c r="F234" s="368"/>
      <c r="G234" s="369"/>
      <c r="H234" s="370"/>
      <c r="I234" s="25"/>
      <c r="K234" s="210"/>
      <c r="L234" s="210"/>
      <c r="M234" s="210"/>
      <c r="N234" s="210"/>
      <c r="O234" s="210"/>
      <c r="P234" s="210"/>
      <c r="Q234" s="210"/>
      <c r="R234" s="210"/>
      <c r="S234" s="210"/>
      <c r="T234" s="210"/>
      <c r="U234" s="210"/>
      <c r="V234" s="210"/>
      <c r="W234" s="210"/>
    </row>
    <row r="235" spans="1:23" s="209" customFormat="1" ht="15" customHeight="1">
      <c r="A235" s="367"/>
      <c r="B235" s="366"/>
      <c r="C235" s="210"/>
      <c r="D235" s="210"/>
      <c r="E235" s="210"/>
      <c r="F235" s="368"/>
      <c r="G235" s="369"/>
      <c r="H235" s="370"/>
      <c r="I235" s="25"/>
      <c r="K235" s="210"/>
      <c r="L235" s="210"/>
      <c r="M235" s="210"/>
      <c r="N235" s="210"/>
      <c r="O235" s="210"/>
      <c r="P235" s="210"/>
      <c r="Q235" s="210"/>
      <c r="R235" s="210"/>
      <c r="S235" s="210"/>
      <c r="T235" s="210"/>
      <c r="U235" s="210"/>
      <c r="V235" s="210"/>
      <c r="W235" s="210"/>
    </row>
    <row r="236" spans="1:23" s="209" customFormat="1" ht="15" customHeight="1">
      <c r="A236" s="367"/>
      <c r="B236" s="366"/>
      <c r="C236" s="210"/>
      <c r="D236" s="210"/>
      <c r="E236" s="210"/>
      <c r="F236" s="368"/>
      <c r="G236" s="369"/>
      <c r="H236" s="370"/>
      <c r="I236" s="25"/>
      <c r="K236" s="210"/>
      <c r="L236" s="210"/>
      <c r="M236" s="210"/>
      <c r="N236" s="210"/>
      <c r="O236" s="210"/>
      <c r="P236" s="210"/>
      <c r="Q236" s="210"/>
      <c r="R236" s="210"/>
      <c r="S236" s="210"/>
      <c r="T236" s="210"/>
      <c r="U236" s="210"/>
      <c r="V236" s="210"/>
      <c r="W236" s="210"/>
    </row>
    <row r="237" spans="1:23" s="209" customFormat="1" ht="15" customHeight="1">
      <c r="A237" s="367"/>
      <c r="B237" s="366"/>
      <c r="C237" s="210"/>
      <c r="D237" s="210"/>
      <c r="E237" s="210"/>
      <c r="F237" s="368"/>
      <c r="G237" s="369"/>
      <c r="H237" s="370"/>
      <c r="I237" s="25"/>
      <c r="K237" s="210"/>
      <c r="L237" s="210"/>
      <c r="M237" s="210"/>
      <c r="N237" s="210"/>
      <c r="O237" s="210"/>
      <c r="P237" s="210"/>
      <c r="Q237" s="210"/>
      <c r="R237" s="210"/>
      <c r="S237" s="210"/>
      <c r="T237" s="210"/>
      <c r="U237" s="210"/>
      <c r="V237" s="210"/>
      <c r="W237" s="210"/>
    </row>
    <row r="238" spans="1:23" s="209" customFormat="1" ht="15" customHeight="1">
      <c r="A238" s="367"/>
      <c r="B238" s="366"/>
      <c r="C238" s="210"/>
      <c r="D238" s="210"/>
      <c r="E238" s="210"/>
      <c r="F238" s="368"/>
      <c r="G238" s="369"/>
      <c r="H238" s="370"/>
      <c r="I238" s="25"/>
      <c r="K238" s="210"/>
      <c r="L238" s="210"/>
      <c r="M238" s="210"/>
      <c r="N238" s="210"/>
      <c r="O238" s="210"/>
      <c r="P238" s="210"/>
      <c r="Q238" s="210"/>
      <c r="R238" s="210"/>
      <c r="S238" s="210"/>
      <c r="T238" s="210"/>
      <c r="U238" s="210"/>
      <c r="V238" s="210"/>
      <c r="W238" s="210"/>
    </row>
    <row r="239" spans="1:23" s="209" customFormat="1" ht="15" customHeight="1">
      <c r="A239" s="367"/>
      <c r="B239" s="366"/>
      <c r="C239" s="210"/>
      <c r="D239" s="210"/>
      <c r="E239" s="210"/>
      <c r="F239" s="368"/>
      <c r="G239" s="369"/>
      <c r="H239" s="370"/>
      <c r="I239" s="25"/>
      <c r="K239" s="210"/>
      <c r="L239" s="210"/>
      <c r="M239" s="210"/>
      <c r="N239" s="210"/>
      <c r="O239" s="210"/>
      <c r="P239" s="210"/>
      <c r="Q239" s="210"/>
      <c r="R239" s="210"/>
      <c r="S239" s="210"/>
      <c r="T239" s="210"/>
      <c r="U239" s="210"/>
      <c r="V239" s="210"/>
      <c r="W239" s="210"/>
    </row>
    <row r="240" spans="1:23" s="209" customFormat="1" ht="15" customHeight="1">
      <c r="A240" s="367"/>
      <c r="B240" s="366"/>
      <c r="C240" s="210"/>
      <c r="D240" s="210"/>
      <c r="E240" s="210"/>
      <c r="F240" s="368"/>
      <c r="G240" s="369"/>
      <c r="H240" s="370"/>
      <c r="I240" s="25"/>
      <c r="K240" s="210"/>
      <c r="L240" s="210"/>
      <c r="M240" s="210"/>
      <c r="N240" s="210"/>
      <c r="O240" s="210"/>
      <c r="P240" s="210"/>
      <c r="Q240" s="210"/>
      <c r="R240" s="210"/>
      <c r="S240" s="210"/>
      <c r="T240" s="210"/>
      <c r="U240" s="210"/>
      <c r="V240" s="210"/>
      <c r="W240" s="210"/>
    </row>
    <row r="241" spans="1:23" s="209" customFormat="1" ht="15" customHeight="1">
      <c r="A241" s="367"/>
      <c r="B241" s="366"/>
      <c r="C241" s="210"/>
      <c r="D241" s="210"/>
      <c r="E241" s="210"/>
      <c r="F241" s="368"/>
      <c r="G241" s="369"/>
      <c r="H241" s="370"/>
      <c r="I241" s="25"/>
      <c r="K241" s="210"/>
      <c r="L241" s="210"/>
      <c r="M241" s="210"/>
      <c r="N241" s="210"/>
      <c r="O241" s="210"/>
      <c r="P241" s="210"/>
      <c r="Q241" s="210"/>
      <c r="R241" s="210"/>
      <c r="S241" s="210"/>
      <c r="T241" s="210"/>
      <c r="U241" s="210"/>
      <c r="V241" s="210"/>
      <c r="W241" s="210"/>
    </row>
    <row r="242" spans="1:23" s="209" customFormat="1" ht="15" customHeight="1">
      <c r="A242" s="367"/>
      <c r="B242" s="366"/>
      <c r="C242" s="210"/>
      <c r="D242" s="210"/>
      <c r="E242" s="210"/>
      <c r="F242" s="368"/>
      <c r="G242" s="369"/>
      <c r="H242" s="370"/>
      <c r="I242" s="25"/>
      <c r="K242" s="210"/>
      <c r="L242" s="210"/>
      <c r="M242" s="210"/>
      <c r="N242" s="210"/>
      <c r="O242" s="210"/>
      <c r="P242" s="210"/>
      <c r="Q242" s="210"/>
      <c r="R242" s="210"/>
      <c r="S242" s="210"/>
      <c r="T242" s="210"/>
      <c r="U242" s="210"/>
      <c r="V242" s="210"/>
      <c r="W242" s="210"/>
    </row>
    <row r="243" spans="1:23" s="209" customFormat="1" ht="15" customHeight="1">
      <c r="A243" s="367"/>
      <c r="B243" s="366"/>
      <c r="C243" s="210"/>
      <c r="D243" s="210"/>
      <c r="E243" s="210"/>
      <c r="F243" s="368"/>
      <c r="G243" s="369"/>
      <c r="H243" s="370"/>
      <c r="I243" s="25"/>
      <c r="K243" s="210"/>
      <c r="L243" s="210"/>
      <c r="M243" s="210"/>
      <c r="N243" s="210"/>
      <c r="O243" s="210"/>
      <c r="P243" s="210"/>
      <c r="Q243" s="210"/>
      <c r="R243" s="210"/>
      <c r="S243" s="210"/>
      <c r="T243" s="210"/>
      <c r="U243" s="210"/>
      <c r="V243" s="210"/>
      <c r="W243" s="210"/>
    </row>
    <row r="244" spans="1:23" s="209" customFormat="1" ht="15" customHeight="1">
      <c r="A244" s="367"/>
      <c r="B244" s="366"/>
      <c r="C244" s="210"/>
      <c r="D244" s="210"/>
      <c r="E244" s="210"/>
      <c r="F244" s="368"/>
      <c r="G244" s="369"/>
      <c r="H244" s="370"/>
      <c r="I244" s="25"/>
      <c r="K244" s="210"/>
      <c r="L244" s="210"/>
      <c r="M244" s="210"/>
      <c r="N244" s="210"/>
      <c r="O244" s="210"/>
      <c r="P244" s="210"/>
      <c r="Q244" s="210"/>
      <c r="R244" s="210"/>
      <c r="S244" s="210"/>
      <c r="T244" s="210"/>
      <c r="U244" s="210"/>
      <c r="V244" s="210"/>
      <c r="W244" s="210"/>
    </row>
    <row r="245" spans="1:23" s="209" customFormat="1" ht="15" customHeight="1">
      <c r="A245" s="367"/>
      <c r="B245" s="366"/>
      <c r="C245" s="210"/>
      <c r="D245" s="210"/>
      <c r="E245" s="210"/>
      <c r="F245" s="368"/>
      <c r="G245" s="369"/>
      <c r="H245" s="370"/>
      <c r="I245" s="25"/>
      <c r="K245" s="210"/>
      <c r="L245" s="210"/>
      <c r="M245" s="210"/>
      <c r="N245" s="210"/>
      <c r="O245" s="210"/>
      <c r="P245" s="210"/>
      <c r="Q245" s="210"/>
      <c r="R245" s="210"/>
      <c r="S245" s="210"/>
      <c r="T245" s="210"/>
      <c r="U245" s="210"/>
      <c r="V245" s="210"/>
      <c r="W245" s="210"/>
    </row>
    <row r="246" spans="1:23" s="209" customFormat="1" ht="15" customHeight="1">
      <c r="A246" s="367"/>
      <c r="B246" s="366"/>
      <c r="C246" s="210"/>
      <c r="D246" s="210"/>
      <c r="E246" s="210"/>
      <c r="F246" s="368"/>
      <c r="G246" s="369"/>
      <c r="H246" s="370"/>
      <c r="I246" s="25"/>
      <c r="K246" s="210"/>
      <c r="L246" s="210"/>
      <c r="M246" s="210"/>
      <c r="N246" s="210"/>
      <c r="O246" s="210"/>
      <c r="P246" s="210"/>
      <c r="Q246" s="210"/>
      <c r="R246" s="210"/>
      <c r="S246" s="210"/>
      <c r="T246" s="210"/>
      <c r="U246" s="210"/>
      <c r="V246" s="210"/>
      <c r="W246" s="210"/>
    </row>
    <row r="247" spans="1:23" s="209" customFormat="1" ht="15" customHeight="1">
      <c r="A247" s="367"/>
      <c r="B247" s="366"/>
      <c r="C247" s="210"/>
      <c r="D247" s="210"/>
      <c r="E247" s="210"/>
      <c r="F247" s="368"/>
      <c r="G247" s="369"/>
      <c r="H247" s="370"/>
      <c r="I247" s="25"/>
      <c r="K247" s="210"/>
      <c r="L247" s="210"/>
      <c r="M247" s="210"/>
      <c r="N247" s="210"/>
      <c r="O247" s="210"/>
      <c r="P247" s="210"/>
      <c r="Q247" s="210"/>
      <c r="R247" s="210"/>
      <c r="S247" s="210"/>
      <c r="T247" s="210"/>
      <c r="U247" s="210"/>
      <c r="V247" s="210"/>
      <c r="W247" s="210"/>
    </row>
    <row r="248" spans="1:23" s="209" customFormat="1" ht="15" customHeight="1">
      <c r="A248" s="367"/>
      <c r="B248" s="366"/>
      <c r="C248" s="210"/>
      <c r="D248" s="210"/>
      <c r="E248" s="210"/>
      <c r="F248" s="368"/>
      <c r="G248" s="369"/>
      <c r="H248" s="370"/>
      <c r="I248" s="25"/>
      <c r="K248" s="210"/>
      <c r="L248" s="210"/>
      <c r="M248" s="210"/>
      <c r="N248" s="210"/>
      <c r="O248" s="210"/>
      <c r="P248" s="210"/>
      <c r="Q248" s="210"/>
      <c r="R248" s="210"/>
      <c r="S248" s="210"/>
      <c r="T248" s="210"/>
      <c r="U248" s="210"/>
      <c r="V248" s="210"/>
      <c r="W248" s="210"/>
    </row>
    <row r="249" spans="1:23" s="209" customFormat="1" ht="15" customHeight="1">
      <c r="A249" s="367"/>
      <c r="B249" s="366"/>
      <c r="C249" s="210"/>
      <c r="D249" s="210"/>
      <c r="E249" s="210"/>
      <c r="F249" s="368"/>
      <c r="G249" s="369"/>
      <c r="H249" s="370"/>
      <c r="I249" s="25"/>
      <c r="K249" s="210"/>
      <c r="L249" s="210"/>
      <c r="M249" s="210"/>
      <c r="N249" s="210"/>
      <c r="O249" s="210"/>
      <c r="P249" s="210"/>
      <c r="Q249" s="210"/>
      <c r="R249" s="210"/>
      <c r="S249" s="210"/>
      <c r="T249" s="210"/>
      <c r="U249" s="210"/>
      <c r="V249" s="210"/>
      <c r="W249" s="210"/>
    </row>
    <row r="250" spans="1:23" s="209" customFormat="1" ht="15" customHeight="1">
      <c r="A250" s="367"/>
      <c r="B250" s="366"/>
      <c r="C250" s="210"/>
      <c r="D250" s="210"/>
      <c r="E250" s="210"/>
      <c r="F250" s="368"/>
      <c r="G250" s="369"/>
      <c r="H250" s="370"/>
      <c r="I250" s="25"/>
      <c r="K250" s="210"/>
      <c r="L250" s="210"/>
      <c r="M250" s="210"/>
      <c r="N250" s="210"/>
      <c r="O250" s="210"/>
      <c r="P250" s="210"/>
      <c r="Q250" s="210"/>
      <c r="R250" s="210"/>
      <c r="S250" s="210"/>
      <c r="T250" s="210"/>
      <c r="U250" s="210"/>
      <c r="V250" s="210"/>
      <c r="W250" s="210"/>
    </row>
    <row r="251" spans="1:23" s="209" customFormat="1" ht="15" customHeight="1">
      <c r="A251" s="367"/>
      <c r="B251" s="366"/>
      <c r="C251" s="210"/>
      <c r="D251" s="210"/>
      <c r="E251" s="210"/>
      <c r="F251" s="368"/>
      <c r="G251" s="369"/>
      <c r="H251" s="370"/>
      <c r="I251" s="25"/>
      <c r="K251" s="210"/>
      <c r="L251" s="210"/>
      <c r="M251" s="210"/>
      <c r="N251" s="210"/>
      <c r="O251" s="210"/>
      <c r="P251" s="210"/>
      <c r="Q251" s="210"/>
      <c r="R251" s="210"/>
      <c r="S251" s="210"/>
      <c r="T251" s="210"/>
      <c r="U251" s="210"/>
      <c r="V251" s="210"/>
      <c r="W251" s="210"/>
    </row>
    <row r="252" spans="1:23" s="209" customFormat="1" ht="15" customHeight="1">
      <c r="A252" s="367"/>
      <c r="B252" s="366"/>
      <c r="C252" s="210"/>
      <c r="D252" s="210"/>
      <c r="E252" s="210"/>
      <c r="F252" s="368"/>
      <c r="G252" s="369"/>
      <c r="H252" s="370"/>
      <c r="I252" s="25"/>
      <c r="K252" s="210"/>
      <c r="L252" s="210"/>
      <c r="M252" s="210"/>
      <c r="N252" s="210"/>
      <c r="O252" s="210"/>
      <c r="P252" s="210"/>
      <c r="Q252" s="210"/>
      <c r="R252" s="210"/>
      <c r="S252" s="210"/>
      <c r="T252" s="210"/>
      <c r="U252" s="210"/>
      <c r="V252" s="210"/>
      <c r="W252" s="210"/>
    </row>
    <row r="253" spans="1:23" s="209" customFormat="1" ht="15" customHeight="1">
      <c r="A253" s="367"/>
      <c r="B253" s="366"/>
      <c r="C253" s="210"/>
      <c r="D253" s="210"/>
      <c r="E253" s="210"/>
      <c r="F253" s="368"/>
      <c r="G253" s="369"/>
      <c r="H253" s="370"/>
      <c r="I253" s="25"/>
      <c r="K253" s="210"/>
      <c r="L253" s="210"/>
      <c r="M253" s="210"/>
      <c r="N253" s="210"/>
      <c r="O253" s="210"/>
      <c r="P253" s="210"/>
      <c r="Q253" s="210"/>
      <c r="R253" s="210"/>
      <c r="S253" s="210"/>
      <c r="T253" s="210"/>
      <c r="U253" s="210"/>
      <c r="V253" s="210"/>
      <c r="W253" s="210"/>
    </row>
    <row r="254" spans="1:23" s="209" customFormat="1" ht="15" customHeight="1">
      <c r="A254" s="367"/>
      <c r="B254" s="366"/>
      <c r="C254" s="210"/>
      <c r="D254" s="210"/>
      <c r="E254" s="210"/>
      <c r="F254" s="368"/>
      <c r="G254" s="369"/>
      <c r="H254" s="370"/>
      <c r="I254" s="25"/>
      <c r="K254" s="210"/>
      <c r="L254" s="210"/>
      <c r="M254" s="210"/>
      <c r="N254" s="210"/>
      <c r="O254" s="210"/>
      <c r="P254" s="210"/>
      <c r="Q254" s="210"/>
      <c r="R254" s="210"/>
      <c r="S254" s="210"/>
      <c r="T254" s="210"/>
      <c r="U254" s="210"/>
      <c r="V254" s="210"/>
      <c r="W254" s="210"/>
    </row>
    <row r="255" spans="1:23" s="209" customFormat="1" ht="15" customHeight="1">
      <c r="A255" s="367"/>
      <c r="B255" s="366"/>
      <c r="C255" s="210"/>
      <c r="D255" s="210"/>
      <c r="E255" s="210"/>
      <c r="F255" s="368"/>
      <c r="G255" s="369"/>
      <c r="H255" s="370"/>
      <c r="I255" s="25"/>
      <c r="K255" s="210"/>
      <c r="L255" s="210"/>
      <c r="M255" s="210"/>
      <c r="N255" s="210"/>
      <c r="O255" s="210"/>
      <c r="P255" s="210"/>
      <c r="Q255" s="210"/>
      <c r="R255" s="210"/>
      <c r="S255" s="210"/>
      <c r="T255" s="210"/>
      <c r="U255" s="210"/>
      <c r="V255" s="210"/>
      <c r="W255" s="210"/>
    </row>
    <row r="256" spans="1:23" s="209" customFormat="1" ht="15" customHeight="1">
      <c r="A256" s="367"/>
      <c r="B256" s="366"/>
      <c r="C256" s="210"/>
      <c r="D256" s="210"/>
      <c r="E256" s="210"/>
      <c r="F256" s="368"/>
      <c r="G256" s="369"/>
      <c r="H256" s="370"/>
      <c r="I256" s="25"/>
      <c r="K256" s="210"/>
      <c r="L256" s="210"/>
      <c r="M256" s="210"/>
      <c r="N256" s="210"/>
      <c r="O256" s="210"/>
      <c r="P256" s="210"/>
      <c r="Q256" s="210"/>
      <c r="R256" s="210"/>
      <c r="S256" s="210"/>
      <c r="T256" s="210"/>
      <c r="U256" s="210"/>
      <c r="V256" s="210"/>
      <c r="W256" s="210"/>
    </row>
    <row r="257" spans="1:23" s="209" customFormat="1" ht="15" customHeight="1">
      <c r="A257" s="367"/>
      <c r="B257" s="366"/>
      <c r="C257" s="210"/>
      <c r="D257" s="210"/>
      <c r="E257" s="210"/>
      <c r="F257" s="368"/>
      <c r="G257" s="369"/>
      <c r="H257" s="370"/>
      <c r="I257" s="25"/>
      <c r="K257" s="210"/>
      <c r="L257" s="210"/>
      <c r="M257" s="210"/>
      <c r="N257" s="210"/>
      <c r="O257" s="210"/>
      <c r="P257" s="210"/>
      <c r="Q257" s="210"/>
      <c r="R257" s="210"/>
      <c r="S257" s="210"/>
      <c r="T257" s="210"/>
      <c r="U257" s="210"/>
      <c r="V257" s="210"/>
      <c r="W257" s="210"/>
    </row>
    <row r="258" spans="1:23" s="209" customFormat="1" ht="15" customHeight="1">
      <c r="A258" s="367"/>
      <c r="B258" s="366"/>
      <c r="C258" s="210"/>
      <c r="D258" s="210"/>
      <c r="E258" s="210"/>
      <c r="F258" s="368"/>
      <c r="G258" s="369"/>
      <c r="H258" s="370"/>
      <c r="I258" s="25"/>
      <c r="K258" s="210"/>
      <c r="L258" s="210"/>
      <c r="M258" s="210"/>
      <c r="N258" s="210"/>
      <c r="O258" s="210"/>
      <c r="P258" s="210"/>
      <c r="Q258" s="210"/>
      <c r="R258" s="210"/>
      <c r="S258" s="210"/>
      <c r="T258" s="210"/>
      <c r="U258" s="210"/>
      <c r="V258" s="210"/>
      <c r="W258" s="210"/>
    </row>
    <row r="259" spans="1:23" s="209" customFormat="1" ht="15" customHeight="1">
      <c r="A259" s="367"/>
      <c r="B259" s="366"/>
      <c r="C259" s="210"/>
      <c r="D259" s="210"/>
      <c r="E259" s="210"/>
      <c r="F259" s="368"/>
      <c r="G259" s="369"/>
      <c r="H259" s="370"/>
      <c r="I259" s="25"/>
      <c r="K259" s="210"/>
      <c r="L259" s="210"/>
      <c r="M259" s="210"/>
      <c r="N259" s="210"/>
      <c r="O259" s="210"/>
      <c r="P259" s="210"/>
      <c r="Q259" s="210"/>
      <c r="R259" s="210"/>
      <c r="S259" s="210"/>
      <c r="T259" s="210"/>
      <c r="U259" s="210"/>
      <c r="V259" s="210"/>
      <c r="W259" s="210"/>
    </row>
    <row r="260" spans="1:23" s="209" customFormat="1" ht="15" customHeight="1">
      <c r="A260" s="367"/>
      <c r="B260" s="366"/>
      <c r="C260" s="210"/>
      <c r="D260" s="210"/>
      <c r="E260" s="210"/>
      <c r="F260" s="368"/>
      <c r="G260" s="369"/>
      <c r="H260" s="370"/>
      <c r="I260" s="25"/>
      <c r="K260" s="210"/>
      <c r="L260" s="210"/>
      <c r="M260" s="210"/>
      <c r="N260" s="210"/>
      <c r="O260" s="210"/>
      <c r="P260" s="210"/>
      <c r="Q260" s="210"/>
      <c r="R260" s="210"/>
      <c r="S260" s="210"/>
      <c r="T260" s="210"/>
      <c r="U260" s="210"/>
      <c r="V260" s="210"/>
      <c r="W260" s="210"/>
    </row>
    <row r="261" spans="1:23" s="209" customFormat="1" ht="15" customHeight="1">
      <c r="A261" s="367"/>
      <c r="B261" s="366"/>
      <c r="C261" s="210"/>
      <c r="D261" s="210"/>
      <c r="E261" s="210"/>
      <c r="F261" s="368"/>
      <c r="G261" s="369"/>
      <c r="H261" s="370"/>
      <c r="I261" s="25"/>
      <c r="K261" s="210"/>
      <c r="L261" s="210"/>
      <c r="M261" s="210"/>
      <c r="N261" s="210"/>
      <c r="O261" s="210"/>
      <c r="P261" s="210"/>
      <c r="Q261" s="210"/>
      <c r="R261" s="210"/>
      <c r="S261" s="210"/>
      <c r="T261" s="210"/>
      <c r="U261" s="210"/>
      <c r="V261" s="210"/>
      <c r="W261" s="210"/>
    </row>
    <row r="262" spans="1:23" s="209" customFormat="1" ht="15" customHeight="1">
      <c r="A262" s="367"/>
      <c r="B262" s="366"/>
      <c r="C262" s="210"/>
      <c r="D262" s="210"/>
      <c r="E262" s="210"/>
      <c r="F262" s="368"/>
      <c r="G262" s="369"/>
      <c r="H262" s="370"/>
      <c r="I262" s="25"/>
      <c r="K262" s="210"/>
      <c r="L262" s="210"/>
      <c r="M262" s="210"/>
      <c r="N262" s="210"/>
      <c r="O262" s="210"/>
      <c r="P262" s="210"/>
      <c r="Q262" s="210"/>
      <c r="R262" s="210"/>
      <c r="S262" s="210"/>
      <c r="T262" s="210"/>
      <c r="U262" s="210"/>
      <c r="V262" s="210"/>
      <c r="W262" s="210"/>
    </row>
    <row r="263" spans="1:23" s="209" customFormat="1" ht="15" customHeight="1">
      <c r="A263" s="367"/>
      <c r="B263" s="366"/>
      <c r="C263" s="210"/>
      <c r="D263" s="210"/>
      <c r="E263" s="210"/>
      <c r="F263" s="368"/>
      <c r="G263" s="369"/>
      <c r="H263" s="370"/>
      <c r="I263" s="25"/>
      <c r="K263" s="210"/>
      <c r="L263" s="210"/>
      <c r="M263" s="210"/>
      <c r="N263" s="210"/>
      <c r="O263" s="210"/>
      <c r="P263" s="210"/>
      <c r="Q263" s="210"/>
      <c r="R263" s="210"/>
      <c r="S263" s="210"/>
      <c r="T263" s="210"/>
      <c r="U263" s="210"/>
      <c r="V263" s="210"/>
      <c r="W263" s="210"/>
    </row>
    <row r="264" spans="1:23" s="209" customFormat="1" ht="15" customHeight="1">
      <c r="A264" s="367"/>
      <c r="B264" s="366"/>
      <c r="C264" s="210"/>
      <c r="D264" s="210"/>
      <c r="E264" s="210"/>
      <c r="F264" s="368"/>
      <c r="G264" s="369"/>
      <c r="H264" s="370"/>
      <c r="I264" s="25"/>
      <c r="K264" s="210"/>
      <c r="L264" s="210"/>
      <c r="M264" s="210"/>
      <c r="N264" s="210"/>
      <c r="O264" s="210"/>
      <c r="P264" s="210"/>
      <c r="Q264" s="210"/>
      <c r="R264" s="210"/>
      <c r="S264" s="210"/>
      <c r="T264" s="210"/>
      <c r="U264" s="210"/>
      <c r="V264" s="210"/>
      <c r="W264" s="210"/>
    </row>
    <row r="265" spans="1:23" s="209" customFormat="1" ht="15" customHeight="1">
      <c r="A265" s="367"/>
      <c r="B265" s="366"/>
      <c r="C265" s="210"/>
      <c r="D265" s="210"/>
      <c r="E265" s="210"/>
      <c r="F265" s="368"/>
      <c r="G265" s="369"/>
      <c r="H265" s="370"/>
      <c r="I265" s="25"/>
      <c r="K265" s="210"/>
      <c r="L265" s="210"/>
      <c r="M265" s="210"/>
      <c r="N265" s="210"/>
      <c r="O265" s="210"/>
      <c r="P265" s="210"/>
      <c r="Q265" s="210"/>
      <c r="R265" s="210"/>
      <c r="S265" s="210"/>
      <c r="T265" s="210"/>
      <c r="U265" s="210"/>
      <c r="V265" s="210"/>
      <c r="W265" s="210"/>
    </row>
    <row r="266" spans="1:23" s="209" customFormat="1" ht="15" customHeight="1">
      <c r="A266" s="367"/>
      <c r="B266" s="366"/>
      <c r="C266" s="210"/>
      <c r="D266" s="210"/>
      <c r="E266" s="210"/>
      <c r="F266" s="368"/>
      <c r="G266" s="369"/>
      <c r="H266" s="370"/>
      <c r="I266" s="25"/>
      <c r="K266" s="210"/>
      <c r="L266" s="210"/>
      <c r="M266" s="210"/>
      <c r="N266" s="210"/>
      <c r="O266" s="210"/>
      <c r="P266" s="210"/>
      <c r="Q266" s="210"/>
      <c r="R266" s="210"/>
      <c r="S266" s="210"/>
      <c r="T266" s="210"/>
      <c r="U266" s="210"/>
      <c r="V266" s="210"/>
      <c r="W266" s="210"/>
    </row>
    <row r="267" spans="1:23" s="209" customFormat="1" ht="15" customHeight="1">
      <c r="A267" s="367"/>
      <c r="B267" s="366"/>
      <c r="C267" s="210"/>
      <c r="D267" s="210"/>
      <c r="E267" s="210"/>
      <c r="F267" s="368"/>
      <c r="G267" s="369"/>
      <c r="H267" s="370"/>
      <c r="I267" s="25"/>
      <c r="K267" s="210"/>
      <c r="L267" s="210"/>
      <c r="M267" s="210"/>
      <c r="N267" s="210"/>
      <c r="O267" s="210"/>
      <c r="P267" s="210"/>
      <c r="Q267" s="210"/>
      <c r="R267" s="210"/>
      <c r="S267" s="210"/>
      <c r="T267" s="210"/>
      <c r="U267" s="210"/>
      <c r="V267" s="210"/>
      <c r="W267" s="210"/>
    </row>
    <row r="268" spans="1:23" s="209" customFormat="1" ht="15" customHeight="1">
      <c r="A268" s="367"/>
      <c r="B268" s="366"/>
      <c r="C268" s="210"/>
      <c r="D268" s="210"/>
      <c r="E268" s="210"/>
      <c r="F268" s="368"/>
      <c r="G268" s="369"/>
      <c r="H268" s="370"/>
      <c r="I268" s="25"/>
      <c r="K268" s="210"/>
      <c r="L268" s="210"/>
      <c r="M268" s="210"/>
      <c r="N268" s="210"/>
      <c r="O268" s="210"/>
      <c r="P268" s="210"/>
      <c r="Q268" s="210"/>
      <c r="R268" s="210"/>
      <c r="S268" s="210"/>
      <c r="T268" s="210"/>
      <c r="U268" s="210"/>
      <c r="V268" s="210"/>
      <c r="W268" s="210"/>
    </row>
    <row r="269" spans="1:23" s="209" customFormat="1" ht="15" customHeight="1">
      <c r="A269" s="367"/>
      <c r="B269" s="366"/>
      <c r="C269" s="210"/>
      <c r="D269" s="210"/>
      <c r="E269" s="210"/>
      <c r="F269" s="368"/>
      <c r="G269" s="369"/>
      <c r="H269" s="370"/>
      <c r="I269" s="25"/>
      <c r="K269" s="210"/>
      <c r="L269" s="210"/>
      <c r="M269" s="210"/>
      <c r="N269" s="210"/>
      <c r="O269" s="210"/>
      <c r="P269" s="210"/>
      <c r="Q269" s="210"/>
      <c r="R269" s="210"/>
      <c r="S269" s="210"/>
      <c r="T269" s="210"/>
      <c r="U269" s="210"/>
      <c r="V269" s="210"/>
      <c r="W269" s="210"/>
    </row>
    <row r="270" spans="1:23" s="209" customFormat="1" ht="15" customHeight="1">
      <c r="A270" s="367"/>
      <c r="B270" s="366"/>
      <c r="C270" s="210"/>
      <c r="D270" s="210"/>
      <c r="E270" s="210"/>
      <c r="F270" s="368"/>
      <c r="G270" s="369"/>
      <c r="H270" s="370"/>
      <c r="I270" s="25"/>
      <c r="K270" s="210"/>
      <c r="L270" s="210"/>
      <c r="M270" s="210"/>
      <c r="N270" s="210"/>
      <c r="O270" s="210"/>
      <c r="P270" s="210"/>
      <c r="Q270" s="210"/>
      <c r="R270" s="210"/>
      <c r="S270" s="210"/>
      <c r="T270" s="210"/>
      <c r="U270" s="210"/>
      <c r="V270" s="210"/>
      <c r="W270" s="210"/>
    </row>
    <row r="271" spans="1:23" s="209" customFormat="1" ht="15" customHeight="1">
      <c r="A271" s="367"/>
      <c r="B271" s="366"/>
      <c r="C271" s="210"/>
      <c r="D271" s="210"/>
      <c r="E271" s="210"/>
      <c r="F271" s="368"/>
      <c r="G271" s="369"/>
      <c r="H271" s="370"/>
      <c r="I271" s="25"/>
      <c r="K271" s="210"/>
      <c r="L271" s="210"/>
      <c r="M271" s="210"/>
      <c r="N271" s="210"/>
      <c r="O271" s="210"/>
      <c r="P271" s="210"/>
      <c r="Q271" s="210"/>
      <c r="R271" s="210"/>
      <c r="S271" s="210"/>
      <c r="T271" s="210"/>
      <c r="U271" s="210"/>
      <c r="V271" s="210"/>
      <c r="W271" s="210"/>
    </row>
    <row r="272" spans="1:23" s="209" customFormat="1" ht="15" customHeight="1">
      <c r="A272" s="367"/>
      <c r="B272" s="366"/>
      <c r="C272" s="210"/>
      <c r="D272" s="210"/>
      <c r="E272" s="210"/>
      <c r="F272" s="368"/>
      <c r="G272" s="369"/>
      <c r="H272" s="370"/>
      <c r="I272" s="25"/>
      <c r="K272" s="210"/>
      <c r="L272" s="210"/>
      <c r="M272" s="210"/>
      <c r="N272" s="210"/>
      <c r="O272" s="210"/>
      <c r="P272" s="210"/>
      <c r="Q272" s="210"/>
      <c r="R272" s="210"/>
      <c r="S272" s="210"/>
      <c r="T272" s="210"/>
      <c r="U272" s="210"/>
      <c r="V272" s="210"/>
      <c r="W272" s="210"/>
    </row>
    <row r="273" spans="1:23" s="209" customFormat="1" ht="15" customHeight="1">
      <c r="A273" s="367"/>
      <c r="B273" s="366"/>
      <c r="C273" s="210"/>
      <c r="D273" s="210"/>
      <c r="E273" s="210"/>
      <c r="F273" s="368"/>
      <c r="G273" s="369"/>
      <c r="H273" s="370"/>
      <c r="I273" s="25"/>
      <c r="K273" s="210"/>
      <c r="L273" s="210"/>
      <c r="M273" s="210"/>
      <c r="N273" s="210"/>
      <c r="O273" s="210"/>
      <c r="P273" s="210"/>
      <c r="Q273" s="210"/>
      <c r="R273" s="210"/>
      <c r="S273" s="210"/>
      <c r="T273" s="210"/>
      <c r="U273" s="210"/>
      <c r="V273" s="210"/>
      <c r="W273" s="210"/>
    </row>
    <row r="274" spans="1:23" s="209" customFormat="1" ht="15" customHeight="1">
      <c r="A274" s="367"/>
      <c r="B274" s="366"/>
      <c r="C274" s="210"/>
      <c r="D274" s="210"/>
      <c r="E274" s="210"/>
      <c r="F274" s="368"/>
      <c r="G274" s="369"/>
      <c r="H274" s="370"/>
      <c r="I274" s="25"/>
      <c r="K274" s="210"/>
      <c r="L274" s="210"/>
      <c r="M274" s="210"/>
      <c r="N274" s="210"/>
      <c r="O274" s="210"/>
      <c r="P274" s="210"/>
      <c r="Q274" s="210"/>
      <c r="R274" s="210"/>
      <c r="S274" s="210"/>
      <c r="T274" s="210"/>
      <c r="U274" s="210"/>
      <c r="V274" s="210"/>
      <c r="W274" s="210"/>
    </row>
    <row r="275" spans="1:23" s="209" customFormat="1" ht="15" customHeight="1">
      <c r="A275" s="367"/>
      <c r="B275" s="366"/>
      <c r="C275" s="210"/>
      <c r="D275" s="210"/>
      <c r="E275" s="210"/>
      <c r="F275" s="368"/>
      <c r="G275" s="369"/>
      <c r="H275" s="370"/>
      <c r="I275" s="25"/>
      <c r="K275" s="210"/>
      <c r="L275" s="210"/>
      <c r="M275" s="210"/>
      <c r="N275" s="210"/>
      <c r="O275" s="210"/>
      <c r="P275" s="210"/>
      <c r="Q275" s="210"/>
      <c r="R275" s="210"/>
      <c r="S275" s="210"/>
      <c r="T275" s="210"/>
      <c r="U275" s="210"/>
      <c r="V275" s="210"/>
      <c r="W275" s="210"/>
    </row>
    <row r="276" spans="1:23" s="209" customFormat="1" ht="15" customHeight="1">
      <c r="A276" s="367"/>
      <c r="B276" s="366"/>
      <c r="C276" s="210"/>
      <c r="D276" s="210"/>
      <c r="E276" s="210"/>
      <c r="F276" s="368"/>
      <c r="G276" s="369"/>
      <c r="H276" s="370"/>
      <c r="I276" s="25"/>
      <c r="K276" s="210"/>
      <c r="L276" s="210"/>
      <c r="M276" s="210"/>
      <c r="N276" s="210"/>
      <c r="O276" s="210"/>
      <c r="P276" s="210"/>
      <c r="Q276" s="210"/>
      <c r="R276" s="210"/>
      <c r="S276" s="210"/>
      <c r="T276" s="210"/>
      <c r="U276" s="210"/>
      <c r="V276" s="210"/>
      <c r="W276" s="210"/>
    </row>
    <row r="277" spans="1:23" s="209" customFormat="1" ht="15" customHeight="1">
      <c r="A277" s="367"/>
      <c r="B277" s="366"/>
      <c r="C277" s="210"/>
      <c r="D277" s="210"/>
      <c r="E277" s="210"/>
      <c r="F277" s="368"/>
      <c r="G277" s="369"/>
      <c r="H277" s="370"/>
      <c r="I277" s="25"/>
      <c r="K277" s="210"/>
      <c r="L277" s="210"/>
      <c r="M277" s="210"/>
      <c r="N277" s="210"/>
      <c r="O277" s="210"/>
      <c r="P277" s="210"/>
      <c r="Q277" s="210"/>
      <c r="R277" s="210"/>
      <c r="S277" s="210"/>
      <c r="T277" s="210"/>
      <c r="U277" s="210"/>
      <c r="V277" s="210"/>
      <c r="W277" s="210"/>
    </row>
    <row r="278" spans="1:23" s="209" customFormat="1" ht="15" customHeight="1">
      <c r="A278" s="367"/>
      <c r="B278" s="366"/>
      <c r="C278" s="210"/>
      <c r="D278" s="210"/>
      <c r="E278" s="210"/>
      <c r="F278" s="368"/>
      <c r="G278" s="369"/>
      <c r="H278" s="370"/>
      <c r="I278" s="25"/>
      <c r="K278" s="210"/>
      <c r="L278" s="210"/>
      <c r="M278" s="210"/>
      <c r="N278" s="210"/>
      <c r="O278" s="210"/>
      <c r="P278" s="210"/>
      <c r="Q278" s="210"/>
      <c r="R278" s="210"/>
      <c r="S278" s="210"/>
      <c r="T278" s="210"/>
      <c r="U278" s="210"/>
      <c r="V278" s="210"/>
      <c r="W278" s="210"/>
    </row>
    <row r="279" spans="1:23" s="209" customFormat="1" ht="15" customHeight="1">
      <c r="A279" s="367"/>
      <c r="B279" s="366"/>
      <c r="C279" s="210"/>
      <c r="D279" s="210"/>
      <c r="E279" s="210"/>
      <c r="F279" s="368"/>
      <c r="G279" s="369"/>
      <c r="H279" s="370"/>
      <c r="I279" s="25"/>
      <c r="K279" s="210"/>
      <c r="L279" s="210"/>
      <c r="M279" s="210"/>
      <c r="N279" s="210"/>
      <c r="O279" s="210"/>
      <c r="P279" s="210"/>
      <c r="Q279" s="210"/>
      <c r="R279" s="210"/>
      <c r="S279" s="210"/>
      <c r="T279" s="210"/>
      <c r="U279" s="210"/>
      <c r="V279" s="210"/>
      <c r="W279" s="210"/>
    </row>
    <row r="280" spans="1:23" s="209" customFormat="1" ht="15" customHeight="1">
      <c r="A280" s="367"/>
      <c r="B280" s="366"/>
      <c r="C280" s="210"/>
      <c r="D280" s="210"/>
      <c r="E280" s="210"/>
      <c r="F280" s="368"/>
      <c r="G280" s="369"/>
      <c r="H280" s="370"/>
      <c r="I280" s="25"/>
      <c r="K280" s="210"/>
      <c r="L280" s="210"/>
      <c r="M280" s="210"/>
      <c r="N280" s="210"/>
      <c r="O280" s="210"/>
      <c r="P280" s="210"/>
      <c r="Q280" s="210"/>
      <c r="R280" s="210"/>
      <c r="S280" s="210"/>
      <c r="T280" s="210"/>
      <c r="U280" s="210"/>
      <c r="V280" s="210"/>
      <c r="W280" s="210"/>
    </row>
    <row r="281" spans="1:23" s="209" customFormat="1" ht="15" customHeight="1">
      <c r="A281" s="367"/>
      <c r="B281" s="366"/>
      <c r="C281" s="210"/>
      <c r="D281" s="210"/>
      <c r="E281" s="210"/>
      <c r="F281" s="368"/>
      <c r="G281" s="369"/>
      <c r="H281" s="370"/>
      <c r="I281" s="25"/>
      <c r="K281" s="210"/>
      <c r="L281" s="210"/>
      <c r="M281" s="210"/>
      <c r="N281" s="210"/>
      <c r="O281" s="210"/>
      <c r="P281" s="210"/>
      <c r="Q281" s="210"/>
      <c r="R281" s="210"/>
      <c r="S281" s="210"/>
      <c r="T281" s="210"/>
      <c r="U281" s="210"/>
      <c r="V281" s="210"/>
      <c r="W281" s="210"/>
    </row>
    <row r="282" spans="1:23" s="209" customFormat="1" ht="15" customHeight="1">
      <c r="A282" s="367"/>
      <c r="B282" s="366"/>
      <c r="C282" s="210"/>
      <c r="D282" s="210"/>
      <c r="E282" s="210"/>
      <c r="F282" s="368"/>
      <c r="G282" s="369"/>
      <c r="H282" s="370"/>
      <c r="I282" s="25"/>
      <c r="K282" s="210"/>
      <c r="L282" s="210"/>
      <c r="M282" s="210"/>
      <c r="N282" s="210"/>
      <c r="O282" s="210"/>
      <c r="P282" s="210"/>
      <c r="Q282" s="210"/>
      <c r="R282" s="210"/>
      <c r="S282" s="210"/>
      <c r="T282" s="210"/>
      <c r="U282" s="210"/>
      <c r="V282" s="210"/>
      <c r="W282" s="210"/>
    </row>
    <row r="283" spans="1:23" s="209" customFormat="1" ht="15" customHeight="1">
      <c r="A283" s="367"/>
      <c r="B283" s="366"/>
      <c r="C283" s="210"/>
      <c r="D283" s="210"/>
      <c r="E283" s="210"/>
      <c r="F283" s="368"/>
      <c r="G283" s="369"/>
      <c r="H283" s="370"/>
      <c r="I283" s="25"/>
      <c r="K283" s="210"/>
      <c r="L283" s="210"/>
      <c r="M283" s="210"/>
      <c r="N283" s="210"/>
      <c r="O283" s="210"/>
      <c r="P283" s="210"/>
      <c r="Q283" s="210"/>
      <c r="R283" s="210"/>
      <c r="S283" s="210"/>
      <c r="T283" s="210"/>
      <c r="U283" s="210"/>
      <c r="V283" s="210"/>
      <c r="W283" s="210"/>
    </row>
    <row r="284" spans="1:23" s="209" customFormat="1" ht="15" customHeight="1">
      <c r="A284" s="367"/>
      <c r="B284" s="366"/>
      <c r="C284" s="210"/>
      <c r="D284" s="210"/>
      <c r="E284" s="210"/>
      <c r="F284" s="368"/>
      <c r="G284" s="369"/>
      <c r="H284" s="370"/>
      <c r="I284" s="25"/>
      <c r="K284" s="210"/>
      <c r="L284" s="210"/>
      <c r="M284" s="210"/>
      <c r="N284" s="210"/>
      <c r="O284" s="210"/>
      <c r="P284" s="210"/>
      <c r="Q284" s="210"/>
      <c r="R284" s="210"/>
      <c r="S284" s="210"/>
      <c r="T284" s="210"/>
      <c r="U284" s="210"/>
      <c r="V284" s="210"/>
      <c r="W284" s="210"/>
    </row>
    <row r="285" spans="1:23" s="209" customFormat="1" ht="15" customHeight="1">
      <c r="A285" s="367"/>
      <c r="B285" s="366"/>
      <c r="C285" s="210"/>
      <c r="D285" s="210"/>
      <c r="E285" s="210"/>
      <c r="F285" s="368"/>
      <c r="G285" s="369"/>
      <c r="H285" s="370"/>
      <c r="I285" s="25"/>
      <c r="K285" s="210"/>
      <c r="L285" s="210"/>
      <c r="M285" s="210"/>
      <c r="N285" s="210"/>
      <c r="O285" s="210"/>
      <c r="P285" s="210"/>
      <c r="Q285" s="210"/>
      <c r="R285" s="210"/>
      <c r="S285" s="210"/>
      <c r="T285" s="210"/>
      <c r="U285" s="210"/>
      <c r="V285" s="210"/>
      <c r="W285" s="210"/>
    </row>
    <row r="286" spans="1:23" s="209" customFormat="1" ht="15" customHeight="1">
      <c r="A286" s="367"/>
      <c r="B286" s="366"/>
      <c r="C286" s="210"/>
      <c r="D286" s="210"/>
      <c r="E286" s="210"/>
      <c r="F286" s="368"/>
      <c r="G286" s="369"/>
      <c r="H286" s="370"/>
      <c r="I286" s="25"/>
      <c r="K286" s="210"/>
      <c r="L286" s="210"/>
      <c r="M286" s="210"/>
      <c r="N286" s="210"/>
      <c r="O286" s="210"/>
      <c r="P286" s="210"/>
      <c r="Q286" s="210"/>
      <c r="R286" s="210"/>
      <c r="S286" s="210"/>
      <c r="T286" s="210"/>
      <c r="U286" s="210"/>
      <c r="V286" s="210"/>
      <c r="W286" s="210"/>
    </row>
    <row r="287" spans="1:23" s="209" customFormat="1" ht="15" customHeight="1">
      <c r="A287" s="367"/>
      <c r="B287" s="366"/>
      <c r="C287" s="210"/>
      <c r="D287" s="210"/>
      <c r="E287" s="210"/>
      <c r="F287" s="368"/>
      <c r="G287" s="369"/>
      <c r="H287" s="370"/>
      <c r="I287" s="25"/>
      <c r="K287" s="210"/>
      <c r="L287" s="210"/>
      <c r="M287" s="210"/>
      <c r="N287" s="210"/>
      <c r="O287" s="210"/>
      <c r="P287" s="210"/>
      <c r="Q287" s="210"/>
      <c r="R287" s="210"/>
      <c r="S287" s="210"/>
      <c r="T287" s="210"/>
      <c r="U287" s="210"/>
      <c r="V287" s="210"/>
      <c r="W287" s="210"/>
    </row>
    <row r="288" spans="1:23" s="209" customFormat="1" ht="15" customHeight="1">
      <c r="A288" s="367"/>
      <c r="B288" s="366"/>
      <c r="C288" s="210"/>
      <c r="D288" s="210"/>
      <c r="E288" s="210"/>
      <c r="F288" s="368"/>
      <c r="G288" s="369"/>
      <c r="H288" s="370"/>
      <c r="I288" s="25"/>
      <c r="K288" s="210"/>
      <c r="L288" s="210"/>
      <c r="M288" s="210"/>
      <c r="N288" s="210"/>
      <c r="O288" s="210"/>
      <c r="P288" s="210"/>
      <c r="Q288" s="210"/>
      <c r="R288" s="210"/>
      <c r="S288" s="210"/>
      <c r="T288" s="210"/>
      <c r="U288" s="210"/>
      <c r="V288" s="210"/>
      <c r="W288" s="210"/>
    </row>
    <row r="289" spans="1:23" s="209" customFormat="1" ht="15" customHeight="1">
      <c r="A289" s="367"/>
      <c r="B289" s="366"/>
      <c r="C289" s="210"/>
      <c r="D289" s="210"/>
      <c r="E289" s="210"/>
      <c r="F289" s="368"/>
      <c r="G289" s="369"/>
      <c r="H289" s="370"/>
      <c r="I289" s="25"/>
      <c r="K289" s="210"/>
      <c r="L289" s="210"/>
      <c r="M289" s="210"/>
      <c r="N289" s="210"/>
      <c r="O289" s="210"/>
      <c r="P289" s="210"/>
      <c r="Q289" s="210"/>
      <c r="R289" s="210"/>
      <c r="S289" s="210"/>
      <c r="T289" s="210"/>
      <c r="U289" s="210"/>
      <c r="V289" s="210"/>
      <c r="W289" s="210"/>
    </row>
    <row r="290" spans="1:23" s="209" customFormat="1" ht="15" customHeight="1">
      <c r="A290" s="367"/>
      <c r="B290" s="366"/>
      <c r="C290" s="210"/>
      <c r="D290" s="210"/>
      <c r="E290" s="210"/>
      <c r="F290" s="368"/>
      <c r="G290" s="369"/>
      <c r="H290" s="370"/>
      <c r="I290" s="25"/>
      <c r="K290" s="210"/>
      <c r="L290" s="210"/>
      <c r="M290" s="210"/>
      <c r="N290" s="210"/>
      <c r="O290" s="210"/>
      <c r="P290" s="210"/>
      <c r="Q290" s="210"/>
      <c r="R290" s="210"/>
      <c r="S290" s="210"/>
      <c r="T290" s="210"/>
      <c r="U290" s="210"/>
      <c r="V290" s="210"/>
      <c r="W290" s="210"/>
    </row>
    <row r="291" spans="1:23" s="209" customFormat="1" ht="15" customHeight="1">
      <c r="A291" s="367"/>
      <c r="B291" s="366"/>
      <c r="C291" s="210"/>
      <c r="D291" s="210"/>
      <c r="E291" s="210"/>
      <c r="F291" s="368"/>
      <c r="G291" s="369"/>
      <c r="H291" s="370"/>
      <c r="I291" s="25"/>
      <c r="K291" s="210"/>
      <c r="L291" s="210"/>
      <c r="M291" s="210"/>
      <c r="N291" s="210"/>
      <c r="O291" s="210"/>
      <c r="P291" s="210"/>
      <c r="Q291" s="210"/>
      <c r="R291" s="210"/>
      <c r="S291" s="210"/>
      <c r="T291" s="210"/>
      <c r="U291" s="210"/>
      <c r="V291" s="210"/>
      <c r="W291" s="210"/>
    </row>
    <row r="292" spans="1:23" s="209" customFormat="1" ht="15" customHeight="1">
      <c r="A292" s="367"/>
      <c r="B292" s="366"/>
      <c r="C292" s="210"/>
      <c r="D292" s="210"/>
      <c r="E292" s="210"/>
      <c r="F292" s="368"/>
      <c r="G292" s="369"/>
      <c r="H292" s="370"/>
      <c r="I292" s="25"/>
      <c r="K292" s="210"/>
      <c r="L292" s="210"/>
      <c r="M292" s="210"/>
      <c r="N292" s="210"/>
      <c r="O292" s="210"/>
      <c r="P292" s="210"/>
      <c r="Q292" s="210"/>
      <c r="R292" s="210"/>
      <c r="S292" s="210"/>
      <c r="T292" s="210"/>
      <c r="U292" s="210"/>
      <c r="V292" s="210"/>
      <c r="W292" s="210"/>
    </row>
    <row r="293" spans="1:23" s="209" customFormat="1" ht="15" customHeight="1">
      <c r="A293" s="367"/>
      <c r="B293" s="366"/>
      <c r="C293" s="210"/>
      <c r="D293" s="210"/>
      <c r="E293" s="210"/>
      <c r="F293" s="368"/>
      <c r="G293" s="369"/>
      <c r="H293" s="370"/>
      <c r="I293" s="25"/>
      <c r="K293" s="210"/>
      <c r="L293" s="210"/>
      <c r="M293" s="210"/>
      <c r="N293" s="210"/>
      <c r="O293" s="210"/>
      <c r="P293" s="210"/>
      <c r="Q293" s="210"/>
      <c r="R293" s="210"/>
      <c r="S293" s="210"/>
      <c r="T293" s="210"/>
      <c r="U293" s="210"/>
      <c r="V293" s="210"/>
      <c r="W293" s="210"/>
    </row>
    <row r="294" spans="1:23" s="209" customFormat="1" ht="15" customHeight="1">
      <c r="A294" s="367"/>
      <c r="B294" s="366"/>
      <c r="C294" s="210"/>
      <c r="D294" s="210"/>
      <c r="E294" s="210"/>
      <c r="F294" s="368"/>
      <c r="G294" s="369"/>
      <c r="H294" s="370"/>
      <c r="I294" s="25"/>
      <c r="K294" s="210"/>
      <c r="L294" s="210"/>
      <c r="M294" s="210"/>
      <c r="N294" s="210"/>
      <c r="O294" s="210"/>
      <c r="P294" s="210"/>
      <c r="Q294" s="210"/>
      <c r="R294" s="210"/>
      <c r="S294" s="210"/>
      <c r="T294" s="210"/>
      <c r="U294" s="210"/>
      <c r="V294" s="210"/>
      <c r="W294" s="210"/>
    </row>
    <row r="295" spans="1:23" s="209" customFormat="1" ht="15" customHeight="1">
      <c r="A295" s="367"/>
      <c r="B295" s="366"/>
      <c r="C295" s="210"/>
      <c r="D295" s="210"/>
      <c r="E295" s="210"/>
      <c r="F295" s="368"/>
      <c r="G295" s="369"/>
      <c r="H295" s="370"/>
      <c r="I295" s="25"/>
      <c r="K295" s="210"/>
      <c r="L295" s="210"/>
      <c r="M295" s="210"/>
      <c r="N295" s="210"/>
      <c r="O295" s="210"/>
      <c r="P295" s="210"/>
      <c r="Q295" s="210"/>
      <c r="R295" s="210"/>
      <c r="S295" s="210"/>
      <c r="T295" s="210"/>
      <c r="U295" s="210"/>
      <c r="V295" s="210"/>
      <c r="W295" s="210"/>
    </row>
    <row r="296" spans="1:23" s="209" customFormat="1" ht="15" customHeight="1">
      <c r="A296" s="367"/>
      <c r="B296" s="366"/>
      <c r="C296" s="210"/>
      <c r="D296" s="210"/>
      <c r="E296" s="210"/>
      <c r="F296" s="368"/>
      <c r="G296" s="369"/>
      <c r="H296" s="370"/>
      <c r="I296" s="25"/>
      <c r="K296" s="210"/>
      <c r="L296" s="210"/>
      <c r="M296" s="210"/>
      <c r="N296" s="210"/>
      <c r="O296" s="210"/>
      <c r="P296" s="210"/>
      <c r="Q296" s="210"/>
      <c r="R296" s="210"/>
      <c r="S296" s="210"/>
      <c r="T296" s="210"/>
      <c r="U296" s="210"/>
      <c r="V296" s="210"/>
      <c r="W296" s="210"/>
    </row>
    <row r="297" spans="1:23" s="209" customFormat="1" ht="15" customHeight="1">
      <c r="A297" s="367"/>
      <c r="B297" s="366"/>
      <c r="C297" s="210"/>
      <c r="D297" s="210"/>
      <c r="E297" s="210"/>
      <c r="F297" s="368"/>
      <c r="G297" s="369"/>
      <c r="H297" s="370"/>
      <c r="I297" s="25"/>
      <c r="K297" s="210"/>
      <c r="L297" s="210"/>
      <c r="M297" s="210"/>
      <c r="N297" s="210"/>
      <c r="O297" s="210"/>
      <c r="P297" s="210"/>
      <c r="Q297" s="210"/>
      <c r="R297" s="210"/>
      <c r="S297" s="210"/>
      <c r="T297" s="210"/>
      <c r="U297" s="210"/>
      <c r="V297" s="210"/>
      <c r="W297" s="210"/>
    </row>
    <row r="298" spans="1:23" s="209" customFormat="1" ht="15" customHeight="1">
      <c r="A298" s="367"/>
      <c r="B298" s="366"/>
      <c r="C298" s="210"/>
      <c r="D298" s="210"/>
      <c r="E298" s="210"/>
      <c r="F298" s="368"/>
      <c r="G298" s="369"/>
      <c r="H298" s="370"/>
      <c r="I298" s="25"/>
      <c r="K298" s="210"/>
      <c r="L298" s="210"/>
      <c r="M298" s="210"/>
      <c r="N298" s="210"/>
      <c r="O298" s="210"/>
      <c r="P298" s="210"/>
      <c r="Q298" s="210"/>
      <c r="R298" s="210"/>
      <c r="S298" s="210"/>
      <c r="T298" s="210"/>
      <c r="U298" s="210"/>
      <c r="V298" s="210"/>
      <c r="W298" s="210"/>
    </row>
    <row r="299" spans="1:23" s="209" customFormat="1" ht="15" customHeight="1">
      <c r="A299" s="367"/>
      <c r="B299" s="366"/>
      <c r="C299" s="210"/>
      <c r="D299" s="210"/>
      <c r="E299" s="210"/>
      <c r="F299" s="368"/>
      <c r="G299" s="369"/>
      <c r="H299" s="370"/>
      <c r="I299" s="25"/>
      <c r="K299" s="210"/>
      <c r="L299" s="210"/>
      <c r="M299" s="210"/>
      <c r="N299" s="210"/>
      <c r="O299" s="210"/>
      <c r="P299" s="210"/>
      <c r="Q299" s="210"/>
      <c r="R299" s="210"/>
      <c r="S299" s="210"/>
      <c r="T299" s="210"/>
      <c r="U299" s="210"/>
      <c r="V299" s="210"/>
      <c r="W299" s="210"/>
    </row>
    <row r="300" spans="1:23" s="209" customFormat="1" ht="15" customHeight="1">
      <c r="A300" s="367"/>
      <c r="B300" s="366"/>
      <c r="C300" s="210"/>
      <c r="D300" s="210"/>
      <c r="E300" s="210"/>
      <c r="F300" s="368"/>
      <c r="G300" s="369"/>
      <c r="H300" s="370"/>
      <c r="I300" s="25"/>
      <c r="K300" s="210"/>
      <c r="L300" s="210"/>
      <c r="M300" s="210"/>
      <c r="N300" s="210"/>
      <c r="O300" s="210"/>
      <c r="P300" s="210"/>
      <c r="Q300" s="210"/>
      <c r="R300" s="210"/>
      <c r="S300" s="210"/>
      <c r="T300" s="210"/>
      <c r="U300" s="210"/>
      <c r="V300" s="210"/>
      <c r="W300" s="210"/>
    </row>
    <row r="301" spans="1:23" s="209" customFormat="1" ht="15" customHeight="1">
      <c r="A301" s="367"/>
      <c r="B301" s="366"/>
      <c r="C301" s="210"/>
      <c r="D301" s="210"/>
      <c r="E301" s="210"/>
      <c r="F301" s="368"/>
      <c r="G301" s="369"/>
      <c r="H301" s="370"/>
      <c r="I301" s="25"/>
      <c r="K301" s="210"/>
      <c r="L301" s="210"/>
      <c r="M301" s="210"/>
      <c r="N301" s="210"/>
      <c r="O301" s="210"/>
      <c r="P301" s="210"/>
      <c r="Q301" s="210"/>
      <c r="R301" s="210"/>
      <c r="S301" s="210"/>
      <c r="T301" s="210"/>
      <c r="U301" s="210"/>
      <c r="V301" s="210"/>
      <c r="W301" s="210"/>
    </row>
    <row r="302" spans="1:23" s="209" customFormat="1" ht="15" customHeight="1">
      <c r="A302" s="367"/>
      <c r="B302" s="366"/>
      <c r="C302" s="210"/>
      <c r="D302" s="210"/>
      <c r="E302" s="210"/>
      <c r="F302" s="368"/>
      <c r="G302" s="369"/>
      <c r="H302" s="370"/>
      <c r="I302" s="25"/>
      <c r="K302" s="210"/>
      <c r="L302" s="210"/>
      <c r="M302" s="210"/>
      <c r="N302" s="210"/>
      <c r="O302" s="210"/>
      <c r="P302" s="210"/>
      <c r="Q302" s="210"/>
      <c r="R302" s="210"/>
      <c r="S302" s="210"/>
      <c r="T302" s="210"/>
      <c r="U302" s="210"/>
      <c r="V302" s="210"/>
      <c r="W302" s="210"/>
    </row>
    <row r="303" spans="1:23" s="209" customFormat="1" ht="15" customHeight="1">
      <c r="A303" s="367"/>
      <c r="B303" s="366"/>
      <c r="C303" s="210"/>
      <c r="D303" s="210"/>
      <c r="E303" s="210"/>
      <c r="F303" s="368"/>
      <c r="G303" s="369"/>
      <c r="H303" s="370"/>
      <c r="I303" s="25"/>
      <c r="K303" s="210"/>
      <c r="L303" s="210"/>
      <c r="M303" s="210"/>
      <c r="N303" s="210"/>
      <c r="O303" s="210"/>
      <c r="P303" s="210"/>
      <c r="Q303" s="210"/>
      <c r="R303" s="210"/>
      <c r="S303" s="210"/>
      <c r="T303" s="210"/>
      <c r="U303" s="210"/>
      <c r="V303" s="210"/>
      <c r="W303" s="210"/>
    </row>
    <row r="304" spans="1:23" s="209" customFormat="1" ht="15" customHeight="1">
      <c r="A304" s="367"/>
      <c r="B304" s="366"/>
      <c r="C304" s="210"/>
      <c r="D304" s="210"/>
      <c r="E304" s="210"/>
      <c r="F304" s="368"/>
      <c r="G304" s="369"/>
      <c r="H304" s="370"/>
      <c r="I304" s="25"/>
      <c r="K304" s="210"/>
      <c r="L304" s="210"/>
      <c r="M304" s="210"/>
      <c r="N304" s="210"/>
      <c r="O304" s="210"/>
      <c r="P304" s="210"/>
      <c r="Q304" s="210"/>
      <c r="R304" s="210"/>
      <c r="S304" s="210"/>
      <c r="T304" s="210"/>
      <c r="U304" s="210"/>
      <c r="V304" s="210"/>
      <c r="W304" s="210"/>
    </row>
    <row r="305" spans="1:23" s="209" customFormat="1" ht="15" customHeight="1">
      <c r="A305" s="367"/>
      <c r="B305" s="366"/>
      <c r="C305" s="210"/>
      <c r="D305" s="210"/>
      <c r="E305" s="210"/>
      <c r="F305" s="368"/>
      <c r="G305" s="369"/>
      <c r="H305" s="370"/>
      <c r="I305" s="25"/>
      <c r="K305" s="210"/>
      <c r="L305" s="210"/>
      <c r="M305" s="210"/>
      <c r="N305" s="210"/>
      <c r="O305" s="210"/>
      <c r="P305" s="210"/>
      <c r="Q305" s="210"/>
      <c r="R305" s="210"/>
      <c r="S305" s="210"/>
      <c r="T305" s="210"/>
      <c r="U305" s="210"/>
      <c r="V305" s="210"/>
      <c r="W305" s="210"/>
    </row>
    <row r="306" spans="1:23" s="209" customFormat="1" ht="15" customHeight="1">
      <c r="A306" s="367"/>
      <c r="B306" s="366"/>
      <c r="C306" s="210"/>
      <c r="D306" s="210"/>
      <c r="E306" s="210"/>
      <c r="F306" s="368"/>
      <c r="G306" s="369"/>
      <c r="H306" s="370"/>
      <c r="I306" s="25"/>
      <c r="K306" s="210"/>
      <c r="L306" s="210"/>
      <c r="M306" s="210"/>
      <c r="N306" s="210"/>
      <c r="O306" s="210"/>
      <c r="P306" s="210"/>
      <c r="Q306" s="210"/>
      <c r="R306" s="210"/>
      <c r="S306" s="210"/>
      <c r="T306" s="210"/>
      <c r="U306" s="210"/>
      <c r="V306" s="210"/>
      <c r="W306" s="210"/>
    </row>
    <row r="307" spans="1:23" s="209" customFormat="1" ht="15" customHeight="1">
      <c r="A307" s="367"/>
      <c r="B307" s="366"/>
      <c r="C307" s="210"/>
      <c r="D307" s="210"/>
      <c r="E307" s="210"/>
      <c r="F307" s="368"/>
      <c r="G307" s="369"/>
      <c r="H307" s="370"/>
      <c r="I307" s="25"/>
      <c r="K307" s="210"/>
      <c r="L307" s="210"/>
      <c r="M307" s="210"/>
      <c r="N307" s="210"/>
      <c r="O307" s="210"/>
      <c r="P307" s="210"/>
      <c r="Q307" s="210"/>
      <c r="R307" s="210"/>
      <c r="S307" s="210"/>
      <c r="T307" s="210"/>
      <c r="U307" s="210"/>
      <c r="V307" s="210"/>
      <c r="W307" s="210"/>
    </row>
    <row r="308" spans="1:23" s="209" customFormat="1" ht="15" customHeight="1">
      <c r="A308" s="367"/>
      <c r="B308" s="366"/>
      <c r="C308" s="210"/>
      <c r="D308" s="210"/>
      <c r="E308" s="210"/>
      <c r="F308" s="368"/>
      <c r="G308" s="369"/>
      <c r="H308" s="370"/>
      <c r="I308" s="25"/>
      <c r="K308" s="210"/>
      <c r="L308" s="210"/>
      <c r="M308" s="210"/>
      <c r="N308" s="210"/>
      <c r="O308" s="210"/>
      <c r="P308" s="210"/>
      <c r="Q308" s="210"/>
      <c r="R308" s="210"/>
      <c r="S308" s="210"/>
      <c r="T308" s="210"/>
      <c r="U308" s="210"/>
      <c r="V308" s="210"/>
      <c r="W308" s="210"/>
    </row>
    <row r="309" spans="1:23" s="209" customFormat="1" ht="15" customHeight="1">
      <c r="A309" s="367"/>
      <c r="B309" s="366"/>
      <c r="C309" s="210"/>
      <c r="D309" s="210"/>
      <c r="E309" s="210"/>
      <c r="F309" s="368"/>
      <c r="G309" s="369"/>
      <c r="H309" s="370"/>
      <c r="I309" s="25"/>
      <c r="K309" s="210"/>
      <c r="L309" s="210"/>
      <c r="M309" s="210"/>
      <c r="N309" s="210"/>
      <c r="O309" s="210"/>
      <c r="P309" s="210"/>
      <c r="Q309" s="210"/>
      <c r="R309" s="210"/>
      <c r="S309" s="210"/>
      <c r="T309" s="210"/>
      <c r="U309" s="210"/>
      <c r="V309" s="210"/>
      <c r="W309" s="210"/>
    </row>
    <row r="310" spans="1:23" s="209" customFormat="1" ht="15" customHeight="1">
      <c r="A310" s="367"/>
      <c r="B310" s="366"/>
      <c r="C310" s="210"/>
      <c r="D310" s="210"/>
      <c r="E310" s="210"/>
      <c r="F310" s="368"/>
      <c r="G310" s="369"/>
      <c r="H310" s="370"/>
      <c r="I310" s="25"/>
      <c r="K310" s="210"/>
      <c r="L310" s="210"/>
      <c r="M310" s="210"/>
      <c r="N310" s="210"/>
      <c r="O310" s="210"/>
      <c r="P310" s="210"/>
      <c r="Q310" s="210"/>
      <c r="R310" s="210"/>
      <c r="S310" s="210"/>
      <c r="T310" s="210"/>
      <c r="U310" s="210"/>
      <c r="V310" s="210"/>
      <c r="W310" s="210"/>
    </row>
    <row r="311" spans="1:23" s="209" customFormat="1" ht="15" customHeight="1">
      <c r="A311" s="367"/>
      <c r="B311" s="366"/>
      <c r="C311" s="210"/>
      <c r="D311" s="210"/>
      <c r="E311" s="210"/>
      <c r="F311" s="368"/>
      <c r="G311" s="369"/>
      <c r="H311" s="370"/>
      <c r="I311" s="25"/>
      <c r="K311" s="210"/>
      <c r="L311" s="210"/>
      <c r="M311" s="210"/>
      <c r="N311" s="210"/>
      <c r="O311" s="210"/>
      <c r="P311" s="210"/>
      <c r="Q311" s="210"/>
      <c r="R311" s="210"/>
      <c r="S311" s="210"/>
      <c r="T311" s="210"/>
      <c r="U311" s="210"/>
      <c r="V311" s="210"/>
      <c r="W311" s="210"/>
    </row>
    <row r="312" spans="1:23" s="209" customFormat="1" ht="15" customHeight="1">
      <c r="A312" s="367"/>
      <c r="B312" s="366"/>
      <c r="C312" s="210"/>
      <c r="D312" s="210"/>
      <c r="E312" s="210"/>
      <c r="F312" s="368"/>
      <c r="G312" s="369"/>
      <c r="H312" s="370"/>
      <c r="I312" s="25"/>
      <c r="K312" s="210"/>
      <c r="L312" s="210"/>
      <c r="M312" s="210"/>
      <c r="N312" s="210"/>
      <c r="O312" s="210"/>
      <c r="P312" s="210"/>
      <c r="Q312" s="210"/>
      <c r="R312" s="210"/>
      <c r="S312" s="210"/>
      <c r="T312" s="210"/>
      <c r="U312" s="210"/>
      <c r="V312" s="210"/>
      <c r="W312" s="210"/>
    </row>
    <row r="313" spans="1:23" s="209" customFormat="1" ht="15" customHeight="1">
      <c r="A313" s="367"/>
      <c r="B313" s="366"/>
      <c r="C313" s="210"/>
      <c r="D313" s="210"/>
      <c r="E313" s="210"/>
      <c r="F313" s="368"/>
      <c r="G313" s="369"/>
      <c r="H313" s="370"/>
      <c r="I313" s="25"/>
      <c r="K313" s="210"/>
      <c r="L313" s="210"/>
      <c r="M313" s="210"/>
      <c r="N313" s="210"/>
      <c r="O313" s="210"/>
      <c r="P313" s="210"/>
      <c r="Q313" s="210"/>
      <c r="R313" s="210"/>
      <c r="S313" s="210"/>
      <c r="T313" s="210"/>
      <c r="U313" s="210"/>
      <c r="V313" s="210"/>
      <c r="W313" s="210"/>
    </row>
    <row r="314" spans="1:23" s="209" customFormat="1" ht="15" customHeight="1">
      <c r="A314" s="367"/>
      <c r="B314" s="366"/>
      <c r="C314" s="210"/>
      <c r="D314" s="210"/>
      <c r="E314" s="210"/>
      <c r="F314" s="368"/>
      <c r="G314" s="369"/>
      <c r="H314" s="370"/>
      <c r="I314" s="25"/>
      <c r="K314" s="210"/>
      <c r="L314" s="210"/>
      <c r="M314" s="210"/>
      <c r="N314" s="210"/>
      <c r="O314" s="210"/>
      <c r="P314" s="210"/>
      <c r="Q314" s="210"/>
      <c r="R314" s="210"/>
      <c r="S314" s="210"/>
      <c r="T314" s="210"/>
      <c r="U314" s="210"/>
      <c r="V314" s="210"/>
      <c r="W314" s="210"/>
    </row>
    <row r="315" spans="1:23" s="209" customFormat="1" ht="15" customHeight="1">
      <c r="A315" s="367"/>
      <c r="B315" s="366"/>
      <c r="C315" s="210"/>
      <c r="D315" s="210"/>
      <c r="E315" s="210"/>
      <c r="F315" s="368"/>
      <c r="G315" s="369"/>
      <c r="H315" s="370"/>
      <c r="I315" s="25"/>
      <c r="K315" s="210"/>
      <c r="L315" s="210"/>
      <c r="M315" s="210"/>
      <c r="N315" s="210"/>
      <c r="O315" s="210"/>
      <c r="P315" s="210"/>
      <c r="Q315" s="210"/>
      <c r="R315" s="210"/>
      <c r="S315" s="210"/>
      <c r="T315" s="210"/>
      <c r="U315" s="210"/>
      <c r="V315" s="210"/>
      <c r="W315" s="210"/>
    </row>
    <row r="316" spans="1:23" s="209" customFormat="1" ht="15" customHeight="1">
      <c r="A316" s="367"/>
      <c r="B316" s="366"/>
      <c r="C316" s="210"/>
      <c r="D316" s="210"/>
      <c r="E316" s="210"/>
      <c r="F316" s="368"/>
      <c r="G316" s="369"/>
      <c r="H316" s="370"/>
      <c r="I316" s="25"/>
      <c r="K316" s="210"/>
      <c r="L316" s="210"/>
      <c r="M316" s="210"/>
      <c r="N316" s="210"/>
      <c r="O316" s="210"/>
      <c r="P316" s="210"/>
      <c r="Q316" s="210"/>
      <c r="R316" s="210"/>
      <c r="S316" s="210"/>
      <c r="T316" s="210"/>
      <c r="U316" s="210"/>
      <c r="V316" s="210"/>
      <c r="W316" s="210"/>
    </row>
    <row r="317" spans="1:23" s="209" customFormat="1" ht="15" customHeight="1">
      <c r="A317" s="367"/>
      <c r="B317" s="366"/>
      <c r="C317" s="210"/>
      <c r="D317" s="210"/>
      <c r="E317" s="210"/>
      <c r="F317" s="368"/>
      <c r="G317" s="369"/>
      <c r="H317" s="370"/>
      <c r="I317" s="25"/>
      <c r="K317" s="210"/>
      <c r="L317" s="210"/>
      <c r="M317" s="210"/>
      <c r="N317" s="210"/>
      <c r="O317" s="210"/>
      <c r="P317" s="210"/>
      <c r="Q317" s="210"/>
      <c r="R317" s="210"/>
      <c r="S317" s="210"/>
      <c r="T317" s="210"/>
      <c r="U317" s="210"/>
      <c r="V317" s="210"/>
      <c r="W317" s="210"/>
    </row>
    <row r="318" spans="1:23" s="209" customFormat="1" ht="15" customHeight="1">
      <c r="A318" s="367"/>
      <c r="B318" s="366"/>
      <c r="C318" s="210"/>
      <c r="D318" s="210"/>
      <c r="E318" s="210"/>
      <c r="F318" s="368"/>
      <c r="G318" s="369"/>
      <c r="H318" s="370"/>
      <c r="I318" s="25"/>
      <c r="K318" s="210"/>
      <c r="L318" s="210"/>
      <c r="M318" s="210"/>
      <c r="N318" s="210"/>
      <c r="O318" s="210"/>
      <c r="P318" s="210"/>
      <c r="Q318" s="210"/>
      <c r="R318" s="210"/>
      <c r="S318" s="210"/>
      <c r="T318" s="210"/>
      <c r="U318" s="210"/>
      <c r="V318" s="210"/>
      <c r="W318" s="210"/>
    </row>
    <row r="319" spans="1:23" s="209" customFormat="1" ht="15" customHeight="1">
      <c r="A319" s="367"/>
      <c r="B319" s="366"/>
      <c r="C319" s="210"/>
      <c r="D319" s="210"/>
      <c r="E319" s="210"/>
      <c r="F319" s="368"/>
      <c r="G319" s="369"/>
      <c r="H319" s="370"/>
      <c r="I319" s="25"/>
      <c r="K319" s="210"/>
      <c r="L319" s="210"/>
      <c r="M319" s="210"/>
      <c r="N319" s="210"/>
      <c r="O319" s="210"/>
      <c r="P319" s="210"/>
      <c r="Q319" s="210"/>
      <c r="R319" s="210"/>
      <c r="S319" s="210"/>
      <c r="T319" s="210"/>
      <c r="U319" s="210"/>
      <c r="V319" s="210"/>
      <c r="W319" s="210"/>
    </row>
    <row r="320" spans="1:23" s="209" customFormat="1" ht="15" customHeight="1">
      <c r="A320" s="367"/>
      <c r="B320" s="366"/>
      <c r="C320" s="210"/>
      <c r="D320" s="210"/>
      <c r="E320" s="210"/>
      <c r="F320" s="368"/>
      <c r="G320" s="369"/>
      <c r="H320" s="370"/>
      <c r="I320" s="25"/>
      <c r="K320" s="210"/>
      <c r="L320" s="210"/>
      <c r="M320" s="210"/>
      <c r="N320" s="210"/>
      <c r="O320" s="210"/>
      <c r="P320" s="210"/>
      <c r="Q320" s="210"/>
      <c r="R320" s="210"/>
      <c r="S320" s="210"/>
      <c r="T320" s="210"/>
      <c r="U320" s="210"/>
      <c r="V320" s="210"/>
      <c r="W320" s="210"/>
    </row>
    <row r="321" spans="1:23" s="209" customFormat="1" ht="15" customHeight="1">
      <c r="A321" s="367"/>
      <c r="B321" s="366"/>
      <c r="C321" s="210"/>
      <c r="D321" s="210"/>
      <c r="E321" s="210"/>
      <c r="F321" s="368"/>
      <c r="G321" s="369"/>
      <c r="H321" s="370"/>
      <c r="I321" s="25"/>
      <c r="K321" s="210"/>
      <c r="L321" s="210"/>
      <c r="M321" s="210"/>
      <c r="N321" s="210"/>
      <c r="O321" s="210"/>
      <c r="P321" s="210"/>
      <c r="Q321" s="210"/>
      <c r="R321" s="210"/>
      <c r="S321" s="210"/>
      <c r="T321" s="210"/>
      <c r="U321" s="210"/>
      <c r="V321" s="210"/>
      <c r="W321" s="210"/>
    </row>
    <row r="322" spans="1:23" s="209" customFormat="1" ht="15" customHeight="1">
      <c r="A322" s="367"/>
      <c r="B322" s="366"/>
      <c r="C322" s="210"/>
      <c r="D322" s="210"/>
      <c r="E322" s="210"/>
      <c r="F322" s="368"/>
      <c r="G322" s="369"/>
      <c r="H322" s="370"/>
      <c r="I322" s="25"/>
      <c r="K322" s="210"/>
      <c r="L322" s="210"/>
      <c r="M322" s="210"/>
      <c r="N322" s="210"/>
      <c r="O322" s="210"/>
      <c r="P322" s="210"/>
      <c r="Q322" s="210"/>
      <c r="R322" s="210"/>
      <c r="S322" s="210"/>
      <c r="T322" s="210"/>
      <c r="U322" s="210"/>
      <c r="V322" s="210"/>
      <c r="W322" s="210"/>
    </row>
    <row r="323" spans="1:23" s="209" customFormat="1" ht="15" customHeight="1">
      <c r="A323" s="367"/>
      <c r="B323" s="366"/>
      <c r="C323" s="210"/>
      <c r="D323" s="210"/>
      <c r="E323" s="210"/>
      <c r="F323" s="368"/>
      <c r="G323" s="369"/>
      <c r="H323" s="370"/>
      <c r="I323" s="25"/>
      <c r="K323" s="210"/>
      <c r="L323" s="210"/>
      <c r="M323" s="210"/>
      <c r="N323" s="210"/>
      <c r="O323" s="210"/>
      <c r="P323" s="210"/>
      <c r="Q323" s="210"/>
      <c r="R323" s="210"/>
      <c r="S323" s="210"/>
      <c r="T323" s="210"/>
      <c r="U323" s="210"/>
      <c r="V323" s="210"/>
      <c r="W323" s="210"/>
    </row>
    <row r="324" spans="1:23" s="209" customFormat="1" ht="15" customHeight="1">
      <c r="A324" s="367"/>
      <c r="B324" s="366"/>
      <c r="C324" s="210"/>
      <c r="D324" s="210"/>
      <c r="E324" s="210"/>
      <c r="F324" s="368"/>
      <c r="G324" s="369"/>
      <c r="H324" s="370"/>
      <c r="I324" s="25"/>
      <c r="K324" s="210"/>
      <c r="L324" s="210"/>
      <c r="M324" s="210"/>
      <c r="N324" s="210"/>
      <c r="O324" s="210"/>
      <c r="P324" s="210"/>
      <c r="Q324" s="210"/>
      <c r="R324" s="210"/>
      <c r="S324" s="210"/>
      <c r="T324" s="210"/>
      <c r="U324" s="210"/>
      <c r="V324" s="210"/>
      <c r="W324" s="210"/>
    </row>
    <row r="325" spans="1:23" s="209" customFormat="1" ht="15" customHeight="1">
      <c r="A325" s="367"/>
      <c r="B325" s="366"/>
      <c r="C325" s="210"/>
      <c r="D325" s="210"/>
      <c r="E325" s="210"/>
      <c r="F325" s="368"/>
      <c r="G325" s="369"/>
      <c r="H325" s="370"/>
      <c r="I325" s="25"/>
      <c r="K325" s="210"/>
      <c r="L325" s="210"/>
      <c r="M325" s="210"/>
      <c r="N325" s="210"/>
      <c r="O325" s="210"/>
      <c r="P325" s="210"/>
      <c r="Q325" s="210"/>
      <c r="R325" s="210"/>
      <c r="S325" s="210"/>
      <c r="T325" s="210"/>
      <c r="U325" s="210"/>
      <c r="V325" s="210"/>
      <c r="W325" s="210"/>
    </row>
    <row r="326" spans="1:23" s="209" customFormat="1" ht="15" customHeight="1">
      <c r="A326" s="367"/>
      <c r="B326" s="366"/>
      <c r="C326" s="210"/>
      <c r="D326" s="210"/>
      <c r="E326" s="210"/>
      <c r="F326" s="368"/>
      <c r="G326" s="369"/>
      <c r="H326" s="370"/>
      <c r="I326" s="25"/>
      <c r="K326" s="210"/>
      <c r="L326" s="210"/>
      <c r="M326" s="210"/>
      <c r="N326" s="210"/>
      <c r="O326" s="210"/>
      <c r="P326" s="210"/>
      <c r="Q326" s="210"/>
      <c r="R326" s="210"/>
      <c r="S326" s="210"/>
      <c r="T326" s="210"/>
      <c r="U326" s="210"/>
      <c r="V326" s="210"/>
      <c r="W326" s="210"/>
    </row>
    <row r="327" spans="1:23" s="209" customFormat="1" ht="15" customHeight="1">
      <c r="A327" s="367"/>
      <c r="B327" s="366"/>
      <c r="C327" s="210"/>
      <c r="D327" s="210"/>
      <c r="E327" s="210"/>
      <c r="F327" s="368"/>
      <c r="G327" s="369"/>
      <c r="H327" s="370"/>
      <c r="I327" s="25"/>
      <c r="K327" s="210"/>
      <c r="L327" s="210"/>
      <c r="M327" s="210"/>
      <c r="N327" s="210"/>
      <c r="O327" s="210"/>
      <c r="P327" s="210"/>
      <c r="Q327" s="210"/>
      <c r="R327" s="210"/>
      <c r="S327" s="210"/>
      <c r="T327" s="210"/>
      <c r="U327" s="210"/>
      <c r="V327" s="210"/>
      <c r="W327" s="210"/>
    </row>
    <row r="328" spans="1:23" s="209" customFormat="1" ht="15" customHeight="1">
      <c r="A328" s="367"/>
      <c r="B328" s="366"/>
      <c r="C328" s="210"/>
      <c r="D328" s="210"/>
      <c r="E328" s="210"/>
      <c r="F328" s="368"/>
      <c r="G328" s="369"/>
      <c r="H328" s="370"/>
      <c r="I328" s="25"/>
      <c r="K328" s="210"/>
      <c r="L328" s="210"/>
      <c r="M328" s="210"/>
      <c r="N328" s="210"/>
      <c r="O328" s="210"/>
      <c r="P328" s="210"/>
      <c r="Q328" s="210"/>
      <c r="R328" s="210"/>
      <c r="S328" s="210"/>
      <c r="T328" s="210"/>
      <c r="U328" s="210"/>
      <c r="V328" s="210"/>
      <c r="W328" s="210"/>
    </row>
    <row r="329" spans="1:23" s="209" customFormat="1" ht="15" customHeight="1">
      <c r="A329" s="367"/>
      <c r="B329" s="366"/>
      <c r="C329" s="210"/>
      <c r="D329" s="210"/>
      <c r="E329" s="210"/>
      <c r="F329" s="368"/>
      <c r="G329" s="369"/>
      <c r="H329" s="370"/>
      <c r="I329" s="25"/>
      <c r="K329" s="210"/>
      <c r="L329" s="210"/>
      <c r="M329" s="210"/>
      <c r="N329" s="210"/>
      <c r="O329" s="210"/>
      <c r="P329" s="210"/>
      <c r="Q329" s="210"/>
      <c r="R329" s="210"/>
      <c r="S329" s="210"/>
      <c r="T329" s="210"/>
      <c r="U329" s="210"/>
      <c r="V329" s="210"/>
      <c r="W329" s="210"/>
    </row>
    <row r="330" spans="1:23" s="209" customFormat="1" ht="15" customHeight="1">
      <c r="A330" s="367"/>
      <c r="B330" s="366"/>
      <c r="C330" s="210"/>
      <c r="D330" s="210"/>
      <c r="E330" s="210"/>
      <c r="F330" s="368"/>
      <c r="G330" s="369"/>
      <c r="H330" s="370"/>
      <c r="I330" s="25"/>
      <c r="K330" s="210"/>
      <c r="L330" s="210"/>
      <c r="M330" s="210"/>
      <c r="N330" s="210"/>
      <c r="O330" s="210"/>
      <c r="P330" s="210"/>
      <c r="Q330" s="210"/>
      <c r="R330" s="210"/>
      <c r="S330" s="210"/>
      <c r="T330" s="210"/>
      <c r="U330" s="210"/>
      <c r="V330" s="210"/>
      <c r="W330" s="210"/>
    </row>
    <row r="331" spans="1:23" s="209" customFormat="1" ht="15" customHeight="1">
      <c r="A331" s="367"/>
      <c r="B331" s="366"/>
      <c r="C331" s="210"/>
      <c r="D331" s="210"/>
      <c r="E331" s="210"/>
      <c r="F331" s="368"/>
      <c r="G331" s="369"/>
      <c r="H331" s="370"/>
      <c r="I331" s="25"/>
      <c r="K331" s="210"/>
      <c r="L331" s="210"/>
      <c r="M331" s="210"/>
      <c r="N331" s="210"/>
      <c r="O331" s="210"/>
      <c r="P331" s="210"/>
      <c r="Q331" s="210"/>
      <c r="R331" s="210"/>
      <c r="S331" s="210"/>
      <c r="T331" s="210"/>
      <c r="U331" s="210"/>
      <c r="V331" s="210"/>
      <c r="W331" s="210"/>
    </row>
    <row r="332" spans="1:23" s="209" customFormat="1" ht="15" customHeight="1">
      <c r="A332" s="367"/>
      <c r="B332" s="366"/>
      <c r="C332" s="210"/>
      <c r="D332" s="210"/>
      <c r="E332" s="210"/>
      <c r="F332" s="368"/>
      <c r="G332" s="369"/>
      <c r="H332" s="370"/>
      <c r="I332" s="25"/>
      <c r="K332" s="210"/>
      <c r="L332" s="210"/>
      <c r="M332" s="210"/>
      <c r="N332" s="210"/>
      <c r="O332" s="210"/>
      <c r="P332" s="210"/>
      <c r="Q332" s="210"/>
      <c r="R332" s="210"/>
      <c r="S332" s="210"/>
      <c r="T332" s="210"/>
      <c r="U332" s="210"/>
      <c r="V332" s="210"/>
      <c r="W332" s="210"/>
    </row>
    <row r="333" spans="1:23" s="209" customFormat="1" ht="15" customHeight="1">
      <c r="A333" s="367"/>
      <c r="B333" s="366"/>
      <c r="C333" s="210"/>
      <c r="D333" s="210"/>
      <c r="E333" s="210"/>
      <c r="F333" s="368"/>
      <c r="G333" s="369"/>
      <c r="H333" s="370"/>
      <c r="I333" s="25"/>
      <c r="K333" s="210"/>
      <c r="L333" s="210"/>
      <c r="M333" s="210"/>
      <c r="N333" s="210"/>
      <c r="O333" s="210"/>
      <c r="P333" s="210"/>
      <c r="Q333" s="210"/>
      <c r="R333" s="210"/>
      <c r="S333" s="210"/>
      <c r="T333" s="210"/>
      <c r="U333" s="210"/>
      <c r="V333" s="210"/>
      <c r="W333" s="210"/>
    </row>
    <row r="334" spans="1:23" s="209" customFormat="1" ht="15" customHeight="1">
      <c r="A334" s="367"/>
      <c r="B334" s="366"/>
      <c r="C334" s="210"/>
      <c r="D334" s="210"/>
      <c r="E334" s="210"/>
      <c r="F334" s="368"/>
      <c r="G334" s="369"/>
      <c r="H334" s="370"/>
      <c r="I334" s="25"/>
      <c r="K334" s="210"/>
      <c r="L334" s="210"/>
      <c r="M334" s="210"/>
      <c r="N334" s="210"/>
      <c r="O334" s="210"/>
      <c r="P334" s="210"/>
      <c r="Q334" s="210"/>
      <c r="R334" s="210"/>
      <c r="S334" s="210"/>
      <c r="T334" s="210"/>
      <c r="U334" s="210"/>
      <c r="V334" s="210"/>
      <c r="W334" s="210"/>
    </row>
    <row r="335" spans="1:23" s="209" customFormat="1" ht="15" customHeight="1">
      <c r="A335" s="367"/>
      <c r="B335" s="366"/>
      <c r="C335" s="210"/>
      <c r="D335" s="210"/>
      <c r="E335" s="210"/>
      <c r="F335" s="368"/>
      <c r="G335" s="369"/>
      <c r="H335" s="370"/>
      <c r="I335" s="25"/>
      <c r="K335" s="210"/>
      <c r="L335" s="210"/>
      <c r="M335" s="210"/>
      <c r="N335" s="210"/>
      <c r="O335" s="210"/>
      <c r="P335" s="210"/>
      <c r="Q335" s="210"/>
      <c r="R335" s="210"/>
      <c r="S335" s="210"/>
      <c r="T335" s="210"/>
      <c r="U335" s="210"/>
      <c r="V335" s="210"/>
      <c r="W335" s="210"/>
    </row>
    <row r="336" spans="1:23" s="209" customFormat="1" ht="15" customHeight="1">
      <c r="A336" s="367"/>
      <c r="B336" s="366"/>
      <c r="C336" s="210"/>
      <c r="D336" s="210"/>
      <c r="E336" s="210"/>
      <c r="F336" s="368"/>
      <c r="G336" s="369"/>
      <c r="H336" s="370"/>
      <c r="I336" s="25"/>
      <c r="K336" s="210"/>
      <c r="L336" s="210"/>
      <c r="M336" s="210"/>
      <c r="N336" s="210"/>
      <c r="O336" s="210"/>
      <c r="P336" s="210"/>
      <c r="Q336" s="210"/>
      <c r="R336" s="210"/>
      <c r="S336" s="210"/>
      <c r="T336" s="210"/>
      <c r="U336" s="210"/>
      <c r="V336" s="210"/>
      <c r="W336" s="210"/>
    </row>
    <row r="337" spans="1:23" s="209" customFormat="1" ht="15" customHeight="1">
      <c r="A337" s="367"/>
      <c r="B337" s="366"/>
      <c r="C337" s="210"/>
      <c r="D337" s="210"/>
      <c r="E337" s="210"/>
      <c r="F337" s="368"/>
      <c r="G337" s="369"/>
      <c r="H337" s="370"/>
      <c r="I337" s="25"/>
      <c r="K337" s="210"/>
      <c r="L337" s="210"/>
      <c r="M337" s="210"/>
      <c r="N337" s="210"/>
      <c r="O337" s="210"/>
      <c r="P337" s="210"/>
      <c r="Q337" s="210"/>
      <c r="R337" s="210"/>
      <c r="S337" s="210"/>
      <c r="T337" s="210"/>
      <c r="U337" s="210"/>
      <c r="V337" s="210"/>
      <c r="W337" s="210"/>
    </row>
    <row r="338" spans="1:23" s="209" customFormat="1" ht="15" customHeight="1">
      <c r="A338" s="367"/>
      <c r="B338" s="366"/>
      <c r="C338" s="210"/>
      <c r="D338" s="210"/>
      <c r="E338" s="210"/>
      <c r="F338" s="368"/>
      <c r="G338" s="369"/>
      <c r="H338" s="370"/>
      <c r="I338" s="25"/>
      <c r="K338" s="210"/>
      <c r="L338" s="210"/>
      <c r="M338" s="210"/>
      <c r="N338" s="210"/>
      <c r="O338" s="210"/>
      <c r="P338" s="210"/>
      <c r="Q338" s="210"/>
      <c r="R338" s="210"/>
      <c r="S338" s="210"/>
      <c r="T338" s="210"/>
      <c r="U338" s="210"/>
      <c r="V338" s="210"/>
      <c r="W338" s="210"/>
    </row>
    <row r="339" spans="1:23" s="209" customFormat="1" ht="15" customHeight="1">
      <c r="A339" s="367"/>
      <c r="B339" s="366"/>
      <c r="C339" s="210"/>
      <c r="D339" s="210"/>
      <c r="E339" s="210"/>
      <c r="F339" s="368"/>
      <c r="G339" s="369"/>
      <c r="H339" s="370"/>
      <c r="I339" s="25"/>
      <c r="K339" s="210"/>
      <c r="L339" s="210"/>
      <c r="M339" s="210"/>
      <c r="N339" s="210"/>
      <c r="O339" s="210"/>
      <c r="P339" s="210"/>
      <c r="Q339" s="210"/>
      <c r="R339" s="210"/>
      <c r="S339" s="210"/>
      <c r="T339" s="210"/>
      <c r="U339" s="210"/>
      <c r="V339" s="210"/>
      <c r="W339" s="210"/>
    </row>
    <row r="340" spans="1:23" s="209" customFormat="1" ht="15" customHeight="1">
      <c r="A340" s="367"/>
      <c r="B340" s="366"/>
      <c r="C340" s="210"/>
      <c r="D340" s="210"/>
      <c r="E340" s="210"/>
      <c r="F340" s="368"/>
      <c r="G340" s="369"/>
      <c r="H340" s="370"/>
      <c r="I340" s="25"/>
      <c r="K340" s="210"/>
      <c r="L340" s="210"/>
      <c r="M340" s="210"/>
      <c r="N340" s="210"/>
      <c r="O340" s="210"/>
      <c r="P340" s="210"/>
      <c r="Q340" s="210"/>
      <c r="R340" s="210"/>
      <c r="S340" s="210"/>
      <c r="T340" s="210"/>
      <c r="U340" s="210"/>
      <c r="V340" s="210"/>
      <c r="W340" s="210"/>
    </row>
    <row r="341" spans="1:23" s="209" customFormat="1" ht="15" customHeight="1">
      <c r="A341" s="367"/>
      <c r="B341" s="366"/>
      <c r="C341" s="210"/>
      <c r="D341" s="210"/>
      <c r="E341" s="210"/>
      <c r="F341" s="368"/>
      <c r="G341" s="369"/>
      <c r="H341" s="370"/>
      <c r="I341" s="25"/>
      <c r="K341" s="210"/>
      <c r="L341" s="210"/>
      <c r="M341" s="210"/>
      <c r="N341" s="210"/>
      <c r="O341" s="210"/>
      <c r="P341" s="210"/>
      <c r="Q341" s="210"/>
      <c r="R341" s="210"/>
      <c r="S341" s="210"/>
      <c r="T341" s="210"/>
      <c r="U341" s="210"/>
      <c r="V341" s="210"/>
      <c r="W341" s="210"/>
    </row>
    <row r="342" spans="1:23" s="209" customFormat="1" ht="15" customHeight="1">
      <c r="A342" s="367"/>
      <c r="B342" s="366"/>
      <c r="C342" s="210"/>
      <c r="D342" s="210"/>
      <c r="E342" s="210"/>
      <c r="F342" s="368"/>
      <c r="G342" s="369"/>
      <c r="H342" s="370"/>
      <c r="I342" s="25"/>
      <c r="K342" s="210"/>
      <c r="L342" s="210"/>
      <c r="M342" s="210"/>
      <c r="N342" s="210"/>
      <c r="O342" s="210"/>
      <c r="P342" s="210"/>
      <c r="Q342" s="210"/>
      <c r="R342" s="210"/>
      <c r="S342" s="210"/>
      <c r="T342" s="210"/>
      <c r="U342" s="210"/>
      <c r="V342" s="210"/>
      <c r="W342" s="210"/>
    </row>
    <row r="343" spans="1:23" s="209" customFormat="1" ht="15" customHeight="1">
      <c r="A343" s="367"/>
      <c r="B343" s="366"/>
      <c r="C343" s="210"/>
      <c r="D343" s="210"/>
      <c r="E343" s="210"/>
      <c r="F343" s="368"/>
      <c r="G343" s="369"/>
      <c r="H343" s="370"/>
      <c r="I343" s="25"/>
      <c r="K343" s="210"/>
      <c r="L343" s="210"/>
      <c r="M343" s="210"/>
      <c r="N343" s="210"/>
      <c r="O343" s="210"/>
      <c r="P343" s="210"/>
      <c r="Q343" s="210"/>
      <c r="R343" s="210"/>
      <c r="S343" s="210"/>
      <c r="T343" s="210"/>
      <c r="U343" s="210"/>
      <c r="V343" s="210"/>
      <c r="W343" s="210"/>
    </row>
    <row r="344" spans="1:23" s="209" customFormat="1" ht="15" customHeight="1">
      <c r="A344" s="367"/>
      <c r="B344" s="366"/>
      <c r="C344" s="210"/>
      <c r="D344" s="210"/>
      <c r="E344" s="210"/>
      <c r="F344" s="368"/>
      <c r="G344" s="369"/>
      <c r="H344" s="370"/>
      <c r="I344" s="25"/>
      <c r="K344" s="210"/>
      <c r="L344" s="210"/>
      <c r="M344" s="210"/>
      <c r="N344" s="210"/>
      <c r="O344" s="210"/>
      <c r="P344" s="210"/>
      <c r="Q344" s="210"/>
      <c r="R344" s="210"/>
      <c r="S344" s="210"/>
      <c r="T344" s="210"/>
      <c r="U344" s="210"/>
      <c r="V344" s="210"/>
      <c r="W344" s="210"/>
    </row>
    <row r="345" spans="1:23" s="209" customFormat="1" ht="15" customHeight="1">
      <c r="A345" s="367"/>
      <c r="B345" s="366"/>
      <c r="C345" s="210"/>
      <c r="D345" s="210"/>
      <c r="E345" s="210"/>
      <c r="F345" s="368"/>
      <c r="G345" s="369"/>
      <c r="H345" s="370"/>
      <c r="I345" s="25"/>
      <c r="K345" s="210"/>
      <c r="L345" s="210"/>
      <c r="M345" s="210"/>
      <c r="N345" s="210"/>
      <c r="O345" s="210"/>
      <c r="P345" s="210"/>
      <c r="Q345" s="210"/>
      <c r="R345" s="210"/>
      <c r="S345" s="210"/>
      <c r="T345" s="210"/>
      <c r="U345" s="210"/>
      <c r="V345" s="210"/>
      <c r="W345" s="210"/>
    </row>
    <row r="346" spans="1:23" s="209" customFormat="1" ht="15" customHeight="1">
      <c r="A346" s="367"/>
      <c r="B346" s="366"/>
      <c r="C346" s="210"/>
      <c r="D346" s="210"/>
      <c r="E346" s="210"/>
      <c r="F346" s="368"/>
      <c r="G346" s="369"/>
      <c r="H346" s="370"/>
      <c r="I346" s="25"/>
      <c r="K346" s="210"/>
      <c r="L346" s="210"/>
      <c r="M346" s="210"/>
      <c r="N346" s="210"/>
      <c r="O346" s="210"/>
      <c r="P346" s="210"/>
      <c r="Q346" s="210"/>
      <c r="R346" s="210"/>
      <c r="S346" s="210"/>
      <c r="T346" s="210"/>
      <c r="U346" s="210"/>
      <c r="V346" s="210"/>
      <c r="W346" s="210"/>
    </row>
    <row r="347" spans="1:23" s="209" customFormat="1" ht="15" customHeight="1">
      <c r="A347" s="367"/>
      <c r="B347" s="366"/>
      <c r="C347" s="210"/>
      <c r="D347" s="210"/>
      <c r="E347" s="210"/>
      <c r="F347" s="368"/>
      <c r="G347" s="369"/>
      <c r="H347" s="370"/>
      <c r="I347" s="25"/>
      <c r="K347" s="210"/>
      <c r="L347" s="210"/>
      <c r="M347" s="210"/>
      <c r="N347" s="210"/>
      <c r="O347" s="210"/>
      <c r="P347" s="210"/>
      <c r="Q347" s="210"/>
      <c r="R347" s="210"/>
      <c r="S347" s="210"/>
      <c r="T347" s="210"/>
      <c r="U347" s="210"/>
      <c r="V347" s="210"/>
      <c r="W347" s="210"/>
    </row>
    <row r="348" spans="1:23" s="209" customFormat="1" ht="15" customHeight="1">
      <c r="A348" s="367"/>
      <c r="B348" s="366"/>
      <c r="C348" s="210"/>
      <c r="D348" s="210"/>
      <c r="E348" s="210"/>
      <c r="F348" s="368"/>
      <c r="G348" s="369"/>
      <c r="H348" s="370"/>
      <c r="I348" s="25"/>
      <c r="K348" s="210"/>
      <c r="L348" s="210"/>
      <c r="M348" s="210"/>
      <c r="N348" s="210"/>
      <c r="O348" s="210"/>
      <c r="P348" s="210"/>
      <c r="Q348" s="210"/>
      <c r="R348" s="210"/>
      <c r="S348" s="210"/>
      <c r="T348" s="210"/>
      <c r="U348" s="210"/>
      <c r="V348" s="210"/>
      <c r="W348" s="210"/>
    </row>
    <row r="349" spans="1:23" s="209" customFormat="1" ht="15" customHeight="1">
      <c r="A349" s="367"/>
      <c r="B349" s="366"/>
      <c r="C349" s="210"/>
      <c r="D349" s="210"/>
      <c r="E349" s="210"/>
      <c r="F349" s="368"/>
      <c r="G349" s="369"/>
      <c r="H349" s="370"/>
      <c r="I349" s="25"/>
      <c r="K349" s="210"/>
      <c r="L349" s="210"/>
      <c r="M349" s="210"/>
      <c r="N349" s="210"/>
      <c r="O349" s="210"/>
      <c r="P349" s="210"/>
      <c r="Q349" s="210"/>
      <c r="R349" s="210"/>
      <c r="S349" s="210"/>
      <c r="T349" s="210"/>
      <c r="U349" s="210"/>
      <c r="V349" s="210"/>
      <c r="W349" s="210"/>
    </row>
    <row r="350" spans="1:23" s="209" customFormat="1" ht="15" customHeight="1">
      <c r="A350" s="367"/>
      <c r="B350" s="366"/>
      <c r="C350" s="210"/>
      <c r="D350" s="210"/>
      <c r="E350" s="210"/>
      <c r="F350" s="368"/>
      <c r="G350" s="369"/>
      <c r="H350" s="370"/>
      <c r="I350" s="25"/>
      <c r="K350" s="210"/>
      <c r="L350" s="210"/>
      <c r="M350" s="210"/>
      <c r="N350" s="210"/>
      <c r="O350" s="210"/>
      <c r="P350" s="210"/>
      <c r="Q350" s="210"/>
      <c r="R350" s="210"/>
      <c r="S350" s="210"/>
      <c r="T350" s="210"/>
      <c r="U350" s="210"/>
      <c r="V350" s="210"/>
      <c r="W350" s="210"/>
    </row>
    <row r="351" spans="1:23" s="209" customFormat="1" ht="15" customHeight="1">
      <c r="A351" s="367"/>
      <c r="B351" s="366"/>
      <c r="C351" s="210"/>
      <c r="D351" s="210"/>
      <c r="E351" s="210"/>
      <c r="F351" s="368"/>
      <c r="G351" s="369"/>
      <c r="H351" s="370"/>
      <c r="I351" s="25"/>
      <c r="K351" s="210"/>
      <c r="L351" s="210"/>
      <c r="M351" s="210"/>
      <c r="N351" s="210"/>
      <c r="O351" s="210"/>
      <c r="P351" s="210"/>
      <c r="Q351" s="210"/>
      <c r="R351" s="210"/>
      <c r="S351" s="210"/>
      <c r="T351" s="210"/>
      <c r="U351" s="210"/>
      <c r="V351" s="210"/>
      <c r="W351" s="210"/>
    </row>
    <row r="352" spans="1:23" s="209" customFormat="1" ht="15" customHeight="1">
      <c r="A352" s="367"/>
      <c r="B352" s="366"/>
      <c r="C352" s="210"/>
      <c r="D352" s="210"/>
      <c r="E352" s="210"/>
      <c r="F352" s="368"/>
      <c r="G352" s="369"/>
      <c r="H352" s="370"/>
      <c r="I352" s="25"/>
      <c r="K352" s="210"/>
      <c r="L352" s="210"/>
      <c r="M352" s="210"/>
      <c r="N352" s="210"/>
      <c r="O352" s="210"/>
      <c r="P352" s="210"/>
      <c r="Q352" s="210"/>
      <c r="R352" s="210"/>
      <c r="S352" s="210"/>
      <c r="T352" s="210"/>
      <c r="U352" s="210"/>
      <c r="V352" s="210"/>
      <c r="W352" s="210"/>
    </row>
    <row r="353" spans="1:23" s="209" customFormat="1" ht="15" customHeight="1">
      <c r="A353" s="367"/>
      <c r="B353" s="366"/>
      <c r="C353" s="210"/>
      <c r="D353" s="210"/>
      <c r="E353" s="210"/>
      <c r="F353" s="368"/>
      <c r="G353" s="369"/>
      <c r="H353" s="370"/>
      <c r="I353" s="25"/>
      <c r="K353" s="210"/>
      <c r="L353" s="210"/>
      <c r="M353" s="210"/>
      <c r="N353" s="210"/>
      <c r="O353" s="210"/>
      <c r="P353" s="210"/>
      <c r="Q353" s="210"/>
      <c r="R353" s="210"/>
      <c r="S353" s="210"/>
      <c r="T353" s="210"/>
      <c r="U353" s="210"/>
      <c r="V353" s="210"/>
      <c r="W353" s="210"/>
    </row>
    <row r="354" spans="1:23" s="209" customFormat="1" ht="15" customHeight="1">
      <c r="A354" s="367"/>
      <c r="B354" s="366"/>
      <c r="C354" s="210"/>
      <c r="D354" s="210"/>
      <c r="E354" s="210"/>
      <c r="F354" s="368"/>
      <c r="G354" s="369"/>
      <c r="H354" s="370"/>
      <c r="I354" s="25"/>
      <c r="K354" s="210"/>
      <c r="L354" s="210"/>
      <c r="M354" s="210"/>
      <c r="N354" s="210"/>
      <c r="O354" s="210"/>
      <c r="P354" s="210"/>
      <c r="Q354" s="210"/>
      <c r="R354" s="210"/>
      <c r="S354" s="210"/>
      <c r="T354" s="210"/>
      <c r="U354" s="210"/>
      <c r="V354" s="210"/>
      <c r="W354" s="210"/>
    </row>
    <row r="355" spans="1:23" s="209" customFormat="1" ht="15" customHeight="1">
      <c r="A355" s="367"/>
      <c r="B355" s="366"/>
      <c r="C355" s="210"/>
      <c r="D355" s="210"/>
      <c r="E355" s="210"/>
      <c r="F355" s="368"/>
      <c r="G355" s="369"/>
      <c r="H355" s="370"/>
      <c r="I355" s="25"/>
      <c r="K355" s="210"/>
      <c r="L355" s="210"/>
      <c r="M355" s="210"/>
      <c r="N355" s="210"/>
      <c r="O355" s="210"/>
      <c r="P355" s="210"/>
      <c r="Q355" s="210"/>
      <c r="R355" s="210"/>
      <c r="S355" s="210"/>
      <c r="T355" s="210"/>
      <c r="U355" s="210"/>
      <c r="V355" s="210"/>
      <c r="W355" s="210"/>
    </row>
    <row r="356" spans="1:23" s="209" customFormat="1" ht="15" customHeight="1">
      <c r="A356" s="367"/>
      <c r="B356" s="366"/>
      <c r="C356" s="210"/>
      <c r="D356" s="210"/>
      <c r="E356" s="210"/>
      <c r="F356" s="368"/>
      <c r="G356" s="369"/>
      <c r="H356" s="370"/>
      <c r="I356" s="25"/>
      <c r="K356" s="210"/>
      <c r="L356" s="210"/>
      <c r="M356" s="210"/>
      <c r="N356" s="210"/>
      <c r="O356" s="210"/>
      <c r="P356" s="210"/>
      <c r="Q356" s="210"/>
      <c r="R356" s="210"/>
      <c r="S356" s="210"/>
      <c r="T356" s="210"/>
      <c r="U356" s="210"/>
      <c r="V356" s="210"/>
      <c r="W356" s="210"/>
    </row>
    <row r="357" spans="1:23" s="209" customFormat="1" ht="15" customHeight="1">
      <c r="A357" s="367"/>
      <c r="B357" s="366"/>
      <c r="C357" s="210"/>
      <c r="D357" s="210"/>
      <c r="E357" s="210"/>
      <c r="F357" s="368"/>
      <c r="G357" s="369"/>
      <c r="H357" s="370"/>
      <c r="I357" s="25"/>
      <c r="K357" s="210"/>
      <c r="L357" s="210"/>
      <c r="M357" s="210"/>
      <c r="N357" s="210"/>
      <c r="O357" s="210"/>
      <c r="P357" s="210"/>
      <c r="Q357" s="210"/>
      <c r="R357" s="210"/>
      <c r="S357" s="210"/>
      <c r="T357" s="210"/>
      <c r="U357" s="210"/>
      <c r="V357" s="210"/>
      <c r="W357" s="210"/>
    </row>
    <row r="358" spans="1:23" s="209" customFormat="1" ht="15" customHeight="1">
      <c r="A358" s="367"/>
      <c r="B358" s="366"/>
      <c r="C358" s="210"/>
      <c r="D358" s="210"/>
      <c r="E358" s="210"/>
      <c r="F358" s="368"/>
      <c r="G358" s="369"/>
      <c r="H358" s="370"/>
      <c r="I358" s="25"/>
      <c r="K358" s="210"/>
      <c r="L358" s="210"/>
      <c r="M358" s="210"/>
      <c r="N358" s="210"/>
      <c r="O358" s="210"/>
      <c r="P358" s="210"/>
      <c r="Q358" s="210"/>
      <c r="R358" s="210"/>
      <c r="S358" s="210"/>
      <c r="T358" s="210"/>
      <c r="U358" s="210"/>
      <c r="V358" s="210"/>
      <c r="W358" s="210"/>
    </row>
    <row r="359" spans="1:23" s="209" customFormat="1" ht="15" customHeight="1">
      <c r="A359" s="367"/>
      <c r="B359" s="366"/>
      <c r="C359" s="210"/>
      <c r="D359" s="210"/>
      <c r="E359" s="210"/>
      <c r="F359" s="368"/>
      <c r="G359" s="369"/>
      <c r="H359" s="370"/>
      <c r="I359" s="25"/>
      <c r="K359" s="210"/>
      <c r="L359" s="210"/>
      <c r="M359" s="210"/>
      <c r="N359" s="210"/>
      <c r="O359" s="210"/>
      <c r="P359" s="210"/>
      <c r="Q359" s="210"/>
      <c r="R359" s="210"/>
      <c r="S359" s="210"/>
      <c r="T359" s="210"/>
      <c r="U359" s="210"/>
      <c r="V359" s="210"/>
      <c r="W359" s="210"/>
    </row>
    <row r="360" spans="1:23" s="209" customFormat="1" ht="15" customHeight="1">
      <c r="A360" s="367"/>
      <c r="B360" s="366"/>
      <c r="C360" s="210"/>
      <c r="D360" s="210"/>
      <c r="E360" s="210"/>
      <c r="F360" s="368"/>
      <c r="G360" s="369"/>
      <c r="H360" s="370"/>
      <c r="I360" s="25"/>
      <c r="K360" s="210"/>
      <c r="L360" s="210"/>
      <c r="M360" s="210"/>
      <c r="N360" s="210"/>
      <c r="O360" s="210"/>
      <c r="P360" s="210"/>
      <c r="Q360" s="210"/>
      <c r="R360" s="210"/>
      <c r="S360" s="210"/>
      <c r="T360" s="210"/>
      <c r="U360" s="210"/>
      <c r="V360" s="210"/>
      <c r="W360" s="210"/>
    </row>
    <row r="361" spans="1:23" s="209" customFormat="1" ht="15" customHeight="1">
      <c r="A361" s="367"/>
      <c r="B361" s="366"/>
      <c r="C361" s="210"/>
      <c r="D361" s="210"/>
      <c r="E361" s="210"/>
      <c r="F361" s="368"/>
      <c r="G361" s="369"/>
      <c r="H361" s="370"/>
      <c r="I361" s="25"/>
      <c r="K361" s="210"/>
      <c r="L361" s="210"/>
      <c r="M361" s="210"/>
      <c r="N361" s="210"/>
      <c r="O361" s="210"/>
      <c r="P361" s="210"/>
      <c r="Q361" s="210"/>
      <c r="R361" s="210"/>
      <c r="S361" s="210"/>
      <c r="T361" s="210"/>
      <c r="U361" s="210"/>
      <c r="V361" s="210"/>
      <c r="W361" s="210"/>
    </row>
    <row r="362" spans="1:23" s="209" customFormat="1" ht="15" customHeight="1">
      <c r="A362" s="367"/>
      <c r="B362" s="366"/>
      <c r="C362" s="210"/>
      <c r="D362" s="210"/>
      <c r="E362" s="210"/>
      <c r="F362" s="368"/>
      <c r="G362" s="369"/>
      <c r="H362" s="370"/>
      <c r="I362" s="25"/>
      <c r="K362" s="210"/>
      <c r="L362" s="210"/>
      <c r="M362" s="210"/>
      <c r="N362" s="210"/>
      <c r="O362" s="210"/>
      <c r="P362" s="210"/>
      <c r="Q362" s="210"/>
      <c r="R362" s="210"/>
      <c r="S362" s="210"/>
      <c r="T362" s="210"/>
      <c r="U362" s="210"/>
      <c r="V362" s="210"/>
      <c r="W362" s="210"/>
    </row>
    <row r="363" spans="1:23" s="209" customFormat="1" ht="15" customHeight="1">
      <c r="A363" s="367"/>
      <c r="B363" s="366"/>
      <c r="C363" s="210"/>
      <c r="D363" s="210"/>
      <c r="E363" s="210"/>
      <c r="F363" s="368"/>
      <c r="G363" s="369"/>
      <c r="H363" s="370"/>
      <c r="I363" s="25"/>
      <c r="K363" s="210"/>
      <c r="L363" s="210"/>
      <c r="M363" s="210"/>
      <c r="N363" s="210"/>
      <c r="O363" s="210"/>
      <c r="P363" s="210"/>
      <c r="Q363" s="210"/>
      <c r="R363" s="210"/>
      <c r="S363" s="210"/>
      <c r="T363" s="210"/>
      <c r="U363" s="210"/>
      <c r="V363" s="210"/>
      <c r="W363" s="210"/>
    </row>
    <row r="364" spans="1:23" s="209" customFormat="1" ht="15" customHeight="1">
      <c r="A364" s="367"/>
      <c r="B364" s="366"/>
      <c r="C364" s="210"/>
      <c r="D364" s="210"/>
      <c r="E364" s="210"/>
      <c r="F364" s="368"/>
      <c r="G364" s="369"/>
      <c r="H364" s="370"/>
      <c r="I364" s="25"/>
      <c r="K364" s="210"/>
      <c r="L364" s="210"/>
      <c r="M364" s="210"/>
      <c r="N364" s="210"/>
      <c r="O364" s="210"/>
      <c r="P364" s="210"/>
      <c r="Q364" s="210"/>
      <c r="R364" s="210"/>
      <c r="S364" s="210"/>
      <c r="T364" s="210"/>
      <c r="U364" s="210"/>
      <c r="V364" s="210"/>
      <c r="W364" s="210"/>
    </row>
    <row r="365" spans="1:23" s="209" customFormat="1" ht="15" customHeight="1">
      <c r="A365" s="367"/>
      <c r="B365" s="366"/>
      <c r="C365" s="210"/>
      <c r="D365" s="210"/>
      <c r="E365" s="210"/>
      <c r="F365" s="368"/>
      <c r="G365" s="369"/>
      <c r="H365" s="370"/>
      <c r="I365" s="25"/>
      <c r="K365" s="210"/>
      <c r="L365" s="210"/>
      <c r="M365" s="210"/>
      <c r="N365" s="210"/>
      <c r="O365" s="210"/>
      <c r="P365" s="210"/>
      <c r="Q365" s="210"/>
      <c r="R365" s="210"/>
      <c r="S365" s="210"/>
      <c r="T365" s="210"/>
      <c r="U365" s="210"/>
      <c r="V365" s="210"/>
      <c r="W365" s="210"/>
    </row>
    <row r="366" spans="1:23" s="209" customFormat="1" ht="15" customHeight="1">
      <c r="A366" s="367"/>
      <c r="B366" s="366"/>
      <c r="C366" s="210"/>
      <c r="D366" s="210"/>
      <c r="E366" s="210"/>
      <c r="F366" s="368"/>
      <c r="G366" s="369"/>
      <c r="H366" s="370"/>
      <c r="I366" s="25"/>
      <c r="K366" s="210"/>
      <c r="L366" s="210"/>
      <c r="M366" s="210"/>
      <c r="N366" s="210"/>
      <c r="O366" s="210"/>
      <c r="P366" s="210"/>
      <c r="Q366" s="210"/>
      <c r="R366" s="210"/>
      <c r="S366" s="210"/>
      <c r="T366" s="210"/>
      <c r="U366" s="210"/>
      <c r="V366" s="210"/>
      <c r="W366" s="210"/>
    </row>
    <row r="367" spans="1:23" s="209" customFormat="1" ht="15" customHeight="1">
      <c r="A367" s="367"/>
      <c r="B367" s="366"/>
      <c r="C367" s="210"/>
      <c r="D367" s="210"/>
      <c r="E367" s="210"/>
      <c r="F367" s="368"/>
      <c r="G367" s="369"/>
      <c r="H367" s="370"/>
      <c r="I367" s="25"/>
      <c r="K367" s="210"/>
      <c r="L367" s="210"/>
      <c r="M367" s="210"/>
      <c r="N367" s="210"/>
      <c r="O367" s="210"/>
      <c r="P367" s="210"/>
      <c r="Q367" s="210"/>
      <c r="R367" s="210"/>
      <c r="S367" s="210"/>
      <c r="T367" s="210"/>
      <c r="U367" s="210"/>
      <c r="V367" s="210"/>
      <c r="W367" s="210"/>
    </row>
    <row r="368" spans="1:23" s="209" customFormat="1" ht="15" customHeight="1">
      <c r="A368" s="367"/>
      <c r="B368" s="366"/>
      <c r="C368" s="210"/>
      <c r="D368" s="210"/>
      <c r="E368" s="210"/>
      <c r="F368" s="368"/>
      <c r="G368" s="369"/>
      <c r="H368" s="370"/>
      <c r="I368" s="25"/>
      <c r="K368" s="210"/>
      <c r="L368" s="210"/>
      <c r="M368" s="210"/>
      <c r="N368" s="210"/>
      <c r="O368" s="210"/>
      <c r="P368" s="210"/>
      <c r="Q368" s="210"/>
      <c r="R368" s="210"/>
      <c r="S368" s="210"/>
      <c r="T368" s="210"/>
      <c r="U368" s="210"/>
      <c r="V368" s="210"/>
      <c r="W368" s="210"/>
    </row>
    <row r="369" spans="1:23" s="209" customFormat="1" ht="15" customHeight="1">
      <c r="A369" s="367"/>
      <c r="B369" s="366"/>
      <c r="C369" s="210"/>
      <c r="D369" s="210"/>
      <c r="E369" s="210"/>
      <c r="F369" s="368"/>
      <c r="G369" s="369"/>
      <c r="H369" s="370"/>
      <c r="I369" s="25"/>
      <c r="K369" s="210"/>
      <c r="L369" s="210"/>
      <c r="M369" s="210"/>
      <c r="N369" s="210"/>
      <c r="O369" s="210"/>
      <c r="P369" s="210"/>
      <c r="Q369" s="210"/>
      <c r="R369" s="210"/>
      <c r="S369" s="210"/>
      <c r="T369" s="210"/>
      <c r="U369" s="210"/>
      <c r="V369" s="210"/>
      <c r="W369" s="210"/>
    </row>
    <row r="370" spans="1:23" s="209" customFormat="1" ht="15" customHeight="1">
      <c r="A370" s="367"/>
      <c r="B370" s="366"/>
      <c r="C370" s="210"/>
      <c r="D370" s="210"/>
      <c r="E370" s="210"/>
      <c r="F370" s="368"/>
      <c r="G370" s="369"/>
      <c r="H370" s="370"/>
      <c r="I370" s="25"/>
      <c r="K370" s="210"/>
      <c r="L370" s="210"/>
      <c r="M370" s="210"/>
      <c r="N370" s="210"/>
      <c r="O370" s="210"/>
      <c r="P370" s="210"/>
      <c r="Q370" s="210"/>
      <c r="R370" s="210"/>
      <c r="S370" s="210"/>
      <c r="T370" s="210"/>
      <c r="U370" s="210"/>
      <c r="V370" s="210"/>
      <c r="W370" s="210"/>
    </row>
    <row r="371" spans="1:23" s="209" customFormat="1" ht="15" customHeight="1">
      <c r="A371" s="367"/>
      <c r="B371" s="366"/>
      <c r="C371" s="210"/>
      <c r="D371" s="210"/>
      <c r="E371" s="210"/>
      <c r="F371" s="368"/>
      <c r="G371" s="369"/>
      <c r="H371" s="370"/>
      <c r="I371" s="25"/>
      <c r="K371" s="210"/>
      <c r="L371" s="210"/>
      <c r="M371" s="210"/>
      <c r="N371" s="210"/>
      <c r="O371" s="210"/>
      <c r="P371" s="210"/>
      <c r="Q371" s="210"/>
      <c r="R371" s="210"/>
      <c r="S371" s="210"/>
      <c r="T371" s="210"/>
      <c r="U371" s="210"/>
      <c r="V371" s="210"/>
      <c r="W371" s="210"/>
    </row>
    <row r="372" spans="1:23" s="209" customFormat="1" ht="15" customHeight="1">
      <c r="A372" s="367"/>
      <c r="B372" s="366"/>
      <c r="C372" s="210"/>
      <c r="D372" s="210"/>
      <c r="E372" s="210"/>
      <c r="F372" s="368"/>
      <c r="G372" s="369"/>
      <c r="H372" s="370"/>
      <c r="I372" s="25"/>
      <c r="K372" s="210"/>
      <c r="L372" s="210"/>
      <c r="M372" s="210"/>
      <c r="N372" s="210"/>
      <c r="O372" s="210"/>
      <c r="P372" s="210"/>
      <c r="Q372" s="210"/>
      <c r="R372" s="210"/>
      <c r="S372" s="210"/>
      <c r="T372" s="210"/>
      <c r="U372" s="210"/>
      <c r="V372" s="210"/>
      <c r="W372" s="210"/>
    </row>
    <row r="373" spans="1:23" s="209" customFormat="1" ht="15" customHeight="1">
      <c r="A373" s="367"/>
      <c r="B373" s="366"/>
      <c r="C373" s="210"/>
      <c r="D373" s="210"/>
      <c r="E373" s="210"/>
      <c r="F373" s="368"/>
      <c r="G373" s="369"/>
      <c r="H373" s="370"/>
      <c r="I373" s="25"/>
      <c r="K373" s="210"/>
      <c r="L373" s="210"/>
      <c r="M373" s="210"/>
      <c r="N373" s="210"/>
      <c r="O373" s="210"/>
      <c r="P373" s="210"/>
      <c r="Q373" s="210"/>
      <c r="R373" s="210"/>
      <c r="S373" s="210"/>
      <c r="T373" s="210"/>
      <c r="U373" s="210"/>
      <c r="V373" s="210"/>
      <c r="W373" s="210"/>
    </row>
    <row r="374" spans="1:23" s="209" customFormat="1" ht="15" customHeight="1">
      <c r="A374" s="367"/>
      <c r="B374" s="366"/>
      <c r="C374" s="210"/>
      <c r="D374" s="210"/>
      <c r="E374" s="210"/>
      <c r="F374" s="368"/>
      <c r="G374" s="369"/>
      <c r="H374" s="370"/>
      <c r="I374" s="25"/>
      <c r="K374" s="210"/>
      <c r="L374" s="210"/>
      <c r="M374" s="210"/>
      <c r="N374" s="210"/>
      <c r="O374" s="210"/>
      <c r="P374" s="210"/>
      <c r="Q374" s="210"/>
      <c r="R374" s="210"/>
      <c r="S374" s="210"/>
      <c r="T374" s="210"/>
      <c r="U374" s="210"/>
      <c r="V374" s="210"/>
      <c r="W374" s="210"/>
    </row>
    <row r="375" spans="1:23" s="209" customFormat="1" ht="15" customHeight="1">
      <c r="A375" s="367"/>
      <c r="B375" s="366"/>
      <c r="C375" s="210"/>
      <c r="D375" s="210"/>
      <c r="E375" s="210"/>
      <c r="F375" s="368"/>
      <c r="G375" s="369"/>
      <c r="H375" s="370"/>
      <c r="I375" s="25"/>
      <c r="K375" s="210"/>
      <c r="L375" s="210"/>
      <c r="M375" s="210"/>
      <c r="N375" s="210"/>
      <c r="O375" s="210"/>
      <c r="P375" s="210"/>
      <c r="Q375" s="210"/>
      <c r="R375" s="210"/>
      <c r="S375" s="210"/>
      <c r="T375" s="210"/>
      <c r="U375" s="210"/>
      <c r="V375" s="210"/>
      <c r="W375" s="210"/>
    </row>
    <row r="376" spans="1:23" s="209" customFormat="1" ht="15" customHeight="1">
      <c r="A376" s="367"/>
      <c r="B376" s="366"/>
      <c r="C376" s="210"/>
      <c r="D376" s="210"/>
      <c r="E376" s="210"/>
      <c r="F376" s="368"/>
      <c r="G376" s="369"/>
      <c r="H376" s="370"/>
      <c r="I376" s="25"/>
      <c r="K376" s="210"/>
      <c r="L376" s="210"/>
      <c r="M376" s="210"/>
      <c r="N376" s="210"/>
      <c r="O376" s="210"/>
      <c r="P376" s="210"/>
      <c r="Q376" s="210"/>
      <c r="R376" s="210"/>
      <c r="S376" s="210"/>
      <c r="T376" s="210"/>
      <c r="U376" s="210"/>
      <c r="V376" s="210"/>
      <c r="W376" s="210"/>
    </row>
    <row r="377" spans="1:23" s="209" customFormat="1" ht="15" customHeight="1">
      <c r="A377" s="367"/>
      <c r="B377" s="366"/>
      <c r="C377" s="210"/>
      <c r="D377" s="210"/>
      <c r="E377" s="210"/>
      <c r="F377" s="368"/>
      <c r="G377" s="369"/>
      <c r="H377" s="370"/>
      <c r="I377" s="25"/>
      <c r="K377" s="210"/>
      <c r="L377" s="210"/>
      <c r="M377" s="210"/>
      <c r="N377" s="210"/>
      <c r="O377" s="210"/>
      <c r="P377" s="210"/>
      <c r="Q377" s="210"/>
      <c r="R377" s="210"/>
      <c r="S377" s="210"/>
      <c r="T377" s="210"/>
      <c r="U377" s="210"/>
      <c r="V377" s="210"/>
      <c r="W377" s="210"/>
    </row>
    <row r="378" spans="1:23" s="209" customFormat="1" ht="15" customHeight="1">
      <c r="A378" s="367"/>
      <c r="B378" s="366"/>
      <c r="C378" s="210"/>
      <c r="D378" s="210"/>
      <c r="E378" s="210"/>
      <c r="F378" s="368"/>
      <c r="G378" s="369"/>
      <c r="H378" s="370"/>
      <c r="I378" s="25"/>
      <c r="K378" s="210"/>
      <c r="L378" s="210"/>
      <c r="M378" s="210"/>
      <c r="N378" s="210"/>
      <c r="O378" s="210"/>
      <c r="P378" s="210"/>
      <c r="Q378" s="210"/>
      <c r="R378" s="210"/>
      <c r="S378" s="210"/>
      <c r="T378" s="210"/>
      <c r="U378" s="210"/>
      <c r="V378" s="210"/>
      <c r="W378" s="210"/>
    </row>
    <row r="379" spans="1:23" s="209" customFormat="1" ht="15" customHeight="1">
      <c r="A379" s="367"/>
      <c r="B379" s="366"/>
      <c r="C379" s="210"/>
      <c r="D379" s="210"/>
      <c r="E379" s="210"/>
      <c r="F379" s="368"/>
      <c r="G379" s="369"/>
      <c r="H379" s="370"/>
      <c r="I379" s="25"/>
      <c r="K379" s="210"/>
      <c r="L379" s="210"/>
      <c r="M379" s="210"/>
      <c r="N379" s="210"/>
      <c r="O379" s="210"/>
      <c r="P379" s="210"/>
      <c r="Q379" s="210"/>
      <c r="R379" s="210"/>
      <c r="S379" s="210"/>
      <c r="T379" s="210"/>
      <c r="U379" s="210"/>
      <c r="V379" s="210"/>
      <c r="W379" s="210"/>
    </row>
    <row r="380" spans="1:23" s="209" customFormat="1" ht="15" customHeight="1">
      <c r="A380" s="367"/>
      <c r="B380" s="366"/>
      <c r="C380" s="210"/>
      <c r="D380" s="210"/>
      <c r="E380" s="210"/>
      <c r="F380" s="368"/>
      <c r="G380" s="369"/>
      <c r="H380" s="370"/>
      <c r="I380" s="25"/>
      <c r="K380" s="210"/>
      <c r="L380" s="210"/>
      <c r="M380" s="210"/>
      <c r="N380" s="210"/>
      <c r="O380" s="210"/>
      <c r="P380" s="210"/>
      <c r="Q380" s="210"/>
      <c r="R380" s="210"/>
      <c r="S380" s="210"/>
      <c r="T380" s="210"/>
      <c r="U380" s="210"/>
      <c r="V380" s="210"/>
      <c r="W380" s="210"/>
    </row>
    <row r="381" spans="1:23" s="209" customFormat="1" ht="15" customHeight="1">
      <c r="A381" s="367"/>
      <c r="B381" s="366"/>
      <c r="C381" s="210"/>
      <c r="D381" s="210"/>
      <c r="E381" s="210"/>
      <c r="F381" s="368"/>
      <c r="G381" s="369"/>
      <c r="H381" s="370"/>
      <c r="I381" s="25"/>
      <c r="K381" s="210"/>
      <c r="L381" s="210"/>
      <c r="M381" s="210"/>
      <c r="N381" s="210"/>
      <c r="O381" s="210"/>
      <c r="P381" s="210"/>
      <c r="Q381" s="210"/>
      <c r="R381" s="210"/>
      <c r="S381" s="210"/>
      <c r="T381" s="210"/>
      <c r="U381" s="210"/>
      <c r="V381" s="210"/>
      <c r="W381" s="210"/>
    </row>
    <row r="382" spans="1:23" s="209" customFormat="1" ht="15" customHeight="1">
      <c r="A382" s="367"/>
      <c r="B382" s="366"/>
      <c r="C382" s="210"/>
      <c r="D382" s="210"/>
      <c r="E382" s="210"/>
      <c r="F382" s="368"/>
      <c r="G382" s="369"/>
      <c r="H382" s="370"/>
      <c r="I382" s="25"/>
      <c r="K382" s="210"/>
      <c r="L382" s="210"/>
      <c r="M382" s="210"/>
      <c r="N382" s="210"/>
      <c r="O382" s="210"/>
      <c r="P382" s="210"/>
      <c r="Q382" s="210"/>
      <c r="R382" s="210"/>
      <c r="S382" s="210"/>
      <c r="T382" s="210"/>
      <c r="U382" s="210"/>
      <c r="V382" s="210"/>
      <c r="W382" s="210"/>
    </row>
    <row r="383" spans="1:23" s="209" customFormat="1" ht="15" customHeight="1">
      <c r="A383" s="367"/>
      <c r="B383" s="366"/>
      <c r="C383" s="210"/>
      <c r="D383" s="210"/>
      <c r="E383" s="210"/>
      <c r="F383" s="368"/>
      <c r="G383" s="369"/>
      <c r="H383" s="370"/>
      <c r="I383" s="25"/>
      <c r="K383" s="210"/>
      <c r="L383" s="210"/>
      <c r="M383" s="210"/>
      <c r="N383" s="210"/>
      <c r="O383" s="210"/>
      <c r="P383" s="210"/>
      <c r="Q383" s="210"/>
      <c r="R383" s="210"/>
      <c r="S383" s="210"/>
      <c r="T383" s="210"/>
      <c r="U383" s="210"/>
      <c r="V383" s="210"/>
      <c r="W383" s="210"/>
    </row>
    <row r="384" spans="1:23" s="209" customFormat="1" ht="15" customHeight="1">
      <c r="A384" s="367"/>
      <c r="B384" s="366"/>
      <c r="C384" s="210"/>
      <c r="D384" s="210"/>
      <c r="E384" s="210"/>
      <c r="F384" s="368"/>
      <c r="G384" s="369"/>
      <c r="H384" s="370"/>
      <c r="I384" s="25"/>
      <c r="K384" s="210"/>
      <c r="L384" s="210"/>
      <c r="M384" s="210"/>
      <c r="N384" s="210"/>
      <c r="O384" s="210"/>
      <c r="P384" s="210"/>
      <c r="Q384" s="210"/>
      <c r="R384" s="210"/>
      <c r="S384" s="210"/>
      <c r="T384" s="210"/>
      <c r="U384" s="210"/>
      <c r="V384" s="210"/>
      <c r="W384" s="210"/>
    </row>
    <row r="385" spans="1:23" s="209" customFormat="1" ht="15" customHeight="1">
      <c r="A385" s="367"/>
      <c r="B385" s="366"/>
      <c r="C385" s="210"/>
      <c r="D385" s="210"/>
      <c r="E385" s="210"/>
      <c r="F385" s="368"/>
      <c r="G385" s="369"/>
      <c r="H385" s="370"/>
      <c r="I385" s="25"/>
      <c r="K385" s="210"/>
      <c r="L385" s="210"/>
      <c r="M385" s="210"/>
      <c r="N385" s="210"/>
      <c r="O385" s="210"/>
      <c r="P385" s="210"/>
      <c r="Q385" s="210"/>
      <c r="R385" s="210"/>
      <c r="S385" s="210"/>
      <c r="T385" s="210"/>
      <c r="U385" s="210"/>
      <c r="V385" s="210"/>
      <c r="W385" s="210"/>
    </row>
    <row r="386" spans="1:23" s="209" customFormat="1" ht="15" customHeight="1">
      <c r="A386" s="367"/>
      <c r="B386" s="366"/>
      <c r="C386" s="210"/>
      <c r="D386" s="210"/>
      <c r="E386" s="210"/>
      <c r="F386" s="368"/>
      <c r="G386" s="369"/>
      <c r="H386" s="370"/>
      <c r="I386" s="25"/>
      <c r="K386" s="210"/>
      <c r="L386" s="210"/>
      <c r="M386" s="210"/>
      <c r="N386" s="210"/>
      <c r="O386" s="210"/>
      <c r="P386" s="210"/>
      <c r="Q386" s="210"/>
      <c r="R386" s="210"/>
      <c r="S386" s="210"/>
      <c r="T386" s="210"/>
      <c r="U386" s="210"/>
      <c r="V386" s="210"/>
      <c r="W386" s="210"/>
    </row>
    <row r="387" spans="1:23" s="209" customFormat="1" ht="15" customHeight="1">
      <c r="A387" s="367"/>
      <c r="B387" s="366"/>
      <c r="C387" s="210"/>
      <c r="D387" s="210"/>
      <c r="E387" s="210"/>
      <c r="F387" s="368"/>
      <c r="G387" s="369"/>
      <c r="H387" s="370"/>
      <c r="I387" s="25"/>
      <c r="K387" s="210"/>
      <c r="L387" s="210"/>
      <c r="M387" s="210"/>
      <c r="N387" s="210"/>
      <c r="O387" s="210"/>
      <c r="P387" s="210"/>
      <c r="Q387" s="210"/>
      <c r="R387" s="210"/>
      <c r="S387" s="210"/>
      <c r="T387" s="210"/>
      <c r="U387" s="210"/>
      <c r="V387" s="210"/>
      <c r="W387" s="210"/>
    </row>
    <row r="388" spans="1:23" s="209" customFormat="1" ht="15" customHeight="1">
      <c r="A388" s="367"/>
      <c r="B388" s="366"/>
      <c r="C388" s="210"/>
      <c r="D388" s="210"/>
      <c r="E388" s="210"/>
      <c r="F388" s="368"/>
      <c r="G388" s="369"/>
      <c r="H388" s="370"/>
      <c r="I388" s="25"/>
      <c r="K388" s="210"/>
      <c r="L388" s="210"/>
      <c r="M388" s="210"/>
      <c r="N388" s="210"/>
      <c r="O388" s="210"/>
      <c r="P388" s="210"/>
      <c r="Q388" s="210"/>
      <c r="R388" s="210"/>
      <c r="S388" s="210"/>
      <c r="T388" s="210"/>
      <c r="U388" s="210"/>
      <c r="V388" s="210"/>
      <c r="W388" s="210"/>
    </row>
    <row r="389" spans="1:23" s="209" customFormat="1" ht="15" customHeight="1">
      <c r="A389" s="367"/>
      <c r="B389" s="366"/>
      <c r="C389" s="210"/>
      <c r="D389" s="210"/>
      <c r="E389" s="210"/>
      <c r="F389" s="368"/>
      <c r="G389" s="369"/>
      <c r="H389" s="370"/>
      <c r="I389" s="25"/>
      <c r="K389" s="210"/>
      <c r="L389" s="210"/>
      <c r="M389" s="210"/>
      <c r="N389" s="210"/>
      <c r="O389" s="210"/>
      <c r="P389" s="210"/>
      <c r="Q389" s="210"/>
      <c r="R389" s="210"/>
      <c r="S389" s="210"/>
      <c r="T389" s="210"/>
      <c r="U389" s="210"/>
      <c r="V389" s="210"/>
      <c r="W389" s="210"/>
    </row>
    <row r="390" spans="1:23" s="209" customFormat="1" ht="15" customHeight="1">
      <c r="A390" s="367"/>
      <c r="B390" s="366"/>
      <c r="C390" s="210"/>
      <c r="D390" s="210"/>
      <c r="E390" s="210"/>
      <c r="F390" s="368"/>
      <c r="G390" s="369"/>
      <c r="H390" s="370"/>
      <c r="I390" s="25"/>
      <c r="K390" s="210"/>
      <c r="L390" s="210"/>
      <c r="M390" s="210"/>
      <c r="N390" s="210"/>
      <c r="O390" s="210"/>
      <c r="P390" s="210"/>
      <c r="Q390" s="210"/>
      <c r="R390" s="210"/>
      <c r="S390" s="210"/>
      <c r="T390" s="210"/>
      <c r="U390" s="210"/>
      <c r="V390" s="210"/>
      <c r="W390" s="210"/>
    </row>
    <row r="391" spans="1:23" s="209" customFormat="1" ht="15" customHeight="1">
      <c r="A391" s="367"/>
      <c r="B391" s="366"/>
      <c r="C391" s="210"/>
      <c r="D391" s="210"/>
      <c r="E391" s="210"/>
      <c r="F391" s="368"/>
      <c r="G391" s="369"/>
      <c r="H391" s="370"/>
      <c r="I391" s="25"/>
      <c r="K391" s="210"/>
      <c r="L391" s="210"/>
      <c r="M391" s="210"/>
      <c r="N391" s="210"/>
      <c r="O391" s="210"/>
      <c r="P391" s="210"/>
      <c r="Q391" s="210"/>
      <c r="R391" s="210"/>
      <c r="S391" s="210"/>
      <c r="T391" s="210"/>
      <c r="U391" s="210"/>
      <c r="V391" s="210"/>
      <c r="W391" s="210"/>
    </row>
    <row r="392" spans="1:23" s="209" customFormat="1" ht="15" customHeight="1">
      <c r="A392" s="367"/>
      <c r="B392" s="366"/>
      <c r="C392" s="210"/>
      <c r="D392" s="210"/>
      <c r="E392" s="210"/>
      <c r="F392" s="368"/>
      <c r="G392" s="369"/>
      <c r="H392" s="370"/>
      <c r="I392" s="25"/>
      <c r="K392" s="210"/>
      <c r="L392" s="210"/>
      <c r="M392" s="210"/>
      <c r="N392" s="210"/>
      <c r="O392" s="210"/>
      <c r="P392" s="210"/>
      <c r="Q392" s="210"/>
      <c r="R392" s="210"/>
      <c r="S392" s="210"/>
      <c r="T392" s="210"/>
      <c r="U392" s="210"/>
      <c r="V392" s="210"/>
      <c r="W392" s="210"/>
    </row>
    <row r="393" spans="1:23" s="209" customFormat="1" ht="15" customHeight="1">
      <c r="A393" s="367"/>
      <c r="B393" s="366"/>
      <c r="C393" s="210"/>
      <c r="D393" s="210"/>
      <c r="E393" s="210"/>
      <c r="F393" s="368"/>
      <c r="G393" s="369"/>
      <c r="H393" s="370"/>
      <c r="I393" s="25"/>
      <c r="K393" s="210"/>
      <c r="L393" s="210"/>
      <c r="M393" s="210"/>
      <c r="N393" s="210"/>
      <c r="O393" s="210"/>
      <c r="P393" s="210"/>
      <c r="Q393" s="210"/>
      <c r="R393" s="210"/>
      <c r="S393" s="210"/>
      <c r="T393" s="210"/>
      <c r="U393" s="210"/>
      <c r="V393" s="210"/>
      <c r="W393" s="210"/>
    </row>
    <row r="394" spans="1:23" s="209" customFormat="1" ht="15" customHeight="1">
      <c r="A394" s="367"/>
      <c r="B394" s="366"/>
      <c r="C394" s="210"/>
      <c r="D394" s="210"/>
      <c r="E394" s="210"/>
      <c r="F394" s="368"/>
      <c r="G394" s="369"/>
      <c r="H394" s="370"/>
      <c r="I394" s="25"/>
      <c r="K394" s="210"/>
      <c r="L394" s="210"/>
      <c r="M394" s="210"/>
      <c r="N394" s="210"/>
      <c r="O394" s="210"/>
      <c r="P394" s="210"/>
      <c r="Q394" s="210"/>
      <c r="R394" s="210"/>
      <c r="S394" s="210"/>
      <c r="T394" s="210"/>
      <c r="U394" s="210"/>
      <c r="V394" s="210"/>
      <c r="W394" s="210"/>
    </row>
    <row r="395" spans="1:23" s="209" customFormat="1" ht="15" customHeight="1">
      <c r="A395" s="367"/>
      <c r="B395" s="366"/>
      <c r="C395" s="210"/>
      <c r="D395" s="210"/>
      <c r="E395" s="210"/>
      <c r="F395" s="368"/>
      <c r="G395" s="369"/>
      <c r="H395" s="370"/>
      <c r="I395" s="25"/>
      <c r="K395" s="210"/>
      <c r="L395" s="210"/>
      <c r="M395" s="210"/>
      <c r="N395" s="210"/>
      <c r="O395" s="210"/>
      <c r="P395" s="210"/>
      <c r="Q395" s="210"/>
      <c r="R395" s="210"/>
      <c r="S395" s="210"/>
      <c r="T395" s="210"/>
      <c r="U395" s="210"/>
      <c r="V395" s="210"/>
      <c r="W395" s="210"/>
    </row>
    <row r="396" spans="1:23" s="209" customFormat="1" ht="15" customHeight="1">
      <c r="A396" s="367"/>
      <c r="B396" s="366"/>
      <c r="C396" s="210"/>
      <c r="D396" s="210"/>
      <c r="E396" s="210"/>
      <c r="F396" s="368"/>
      <c r="G396" s="369"/>
      <c r="H396" s="370"/>
      <c r="I396" s="25"/>
      <c r="K396" s="210"/>
      <c r="L396" s="210"/>
      <c r="M396" s="210"/>
      <c r="N396" s="210"/>
      <c r="O396" s="210"/>
      <c r="P396" s="210"/>
      <c r="Q396" s="210"/>
      <c r="R396" s="210"/>
      <c r="S396" s="210"/>
      <c r="T396" s="210"/>
      <c r="U396" s="210"/>
      <c r="V396" s="210"/>
      <c r="W396" s="210"/>
    </row>
    <row r="397" spans="1:23" s="209" customFormat="1" ht="15" customHeight="1">
      <c r="A397" s="367"/>
      <c r="B397" s="366"/>
      <c r="C397" s="210"/>
      <c r="D397" s="210"/>
      <c r="E397" s="210"/>
      <c r="F397" s="368"/>
      <c r="G397" s="369"/>
      <c r="H397" s="370"/>
      <c r="I397" s="25"/>
      <c r="K397" s="210"/>
      <c r="L397" s="210"/>
      <c r="M397" s="210"/>
      <c r="N397" s="210"/>
      <c r="O397" s="210"/>
      <c r="P397" s="210"/>
      <c r="Q397" s="210"/>
      <c r="R397" s="210"/>
      <c r="S397" s="210"/>
      <c r="T397" s="210"/>
      <c r="U397" s="210"/>
      <c r="V397" s="210"/>
      <c r="W397" s="210"/>
    </row>
    <row r="398" spans="1:23" s="209" customFormat="1" ht="15" customHeight="1">
      <c r="A398" s="367"/>
      <c r="B398" s="366"/>
      <c r="C398" s="210"/>
      <c r="D398" s="210"/>
      <c r="E398" s="210"/>
      <c r="F398" s="368"/>
      <c r="G398" s="369"/>
      <c r="H398" s="370"/>
      <c r="I398" s="25"/>
      <c r="K398" s="210"/>
      <c r="L398" s="210"/>
      <c r="M398" s="210"/>
      <c r="N398" s="210"/>
      <c r="O398" s="210"/>
      <c r="P398" s="210"/>
      <c r="Q398" s="210"/>
      <c r="R398" s="210"/>
      <c r="S398" s="210"/>
      <c r="T398" s="210"/>
      <c r="U398" s="210"/>
      <c r="V398" s="210"/>
      <c r="W398" s="210"/>
    </row>
    <row r="399" spans="1:23" s="209" customFormat="1" ht="15" customHeight="1">
      <c r="A399" s="367"/>
      <c r="B399" s="366"/>
      <c r="C399" s="210"/>
      <c r="D399" s="210"/>
      <c r="E399" s="210"/>
      <c r="F399" s="368"/>
      <c r="G399" s="369"/>
      <c r="H399" s="370"/>
      <c r="I399" s="25"/>
      <c r="K399" s="210"/>
      <c r="L399" s="210"/>
      <c r="M399" s="210"/>
      <c r="N399" s="210"/>
      <c r="O399" s="210"/>
      <c r="P399" s="210"/>
      <c r="Q399" s="210"/>
      <c r="R399" s="210"/>
      <c r="S399" s="210"/>
      <c r="T399" s="210"/>
      <c r="U399" s="210"/>
      <c r="V399" s="210"/>
      <c r="W399" s="210"/>
    </row>
    <row r="400" spans="1:23" s="209" customFormat="1" ht="15" customHeight="1">
      <c r="A400" s="367"/>
      <c r="B400" s="366"/>
      <c r="C400" s="210"/>
      <c r="D400" s="210"/>
      <c r="E400" s="210"/>
      <c r="F400" s="368"/>
      <c r="G400" s="369"/>
      <c r="H400" s="370"/>
      <c r="I400" s="25"/>
      <c r="K400" s="210"/>
      <c r="L400" s="210"/>
      <c r="M400" s="210"/>
      <c r="N400" s="210"/>
      <c r="O400" s="210"/>
      <c r="P400" s="210"/>
      <c r="Q400" s="210"/>
      <c r="R400" s="210"/>
      <c r="S400" s="210"/>
      <c r="T400" s="210"/>
      <c r="U400" s="210"/>
      <c r="V400" s="210"/>
      <c r="W400" s="210"/>
    </row>
    <row r="401" spans="1:23" s="209" customFormat="1" ht="15" customHeight="1">
      <c r="A401" s="367"/>
      <c r="B401" s="366"/>
      <c r="C401" s="210"/>
      <c r="D401" s="210"/>
      <c r="E401" s="210"/>
      <c r="F401" s="368"/>
      <c r="G401" s="369"/>
      <c r="H401" s="370"/>
      <c r="I401" s="25"/>
      <c r="K401" s="210"/>
      <c r="L401" s="210"/>
      <c r="M401" s="210"/>
      <c r="N401" s="210"/>
      <c r="O401" s="210"/>
      <c r="P401" s="210"/>
      <c r="Q401" s="210"/>
      <c r="R401" s="210"/>
      <c r="S401" s="210"/>
      <c r="T401" s="210"/>
      <c r="U401" s="210"/>
      <c r="V401" s="210"/>
      <c r="W401" s="210"/>
    </row>
    <row r="402" spans="1:23" s="209" customFormat="1" ht="15" customHeight="1">
      <c r="A402" s="367"/>
      <c r="B402" s="366"/>
      <c r="C402" s="210"/>
      <c r="D402" s="210"/>
      <c r="E402" s="210"/>
      <c r="F402" s="368"/>
      <c r="G402" s="369"/>
      <c r="H402" s="370"/>
      <c r="I402" s="25"/>
      <c r="K402" s="210"/>
      <c r="L402" s="210"/>
      <c r="M402" s="210"/>
      <c r="N402" s="210"/>
      <c r="O402" s="210"/>
      <c r="P402" s="210"/>
      <c r="Q402" s="210"/>
      <c r="R402" s="210"/>
      <c r="S402" s="210"/>
      <c r="T402" s="210"/>
      <c r="U402" s="210"/>
      <c r="V402" s="210"/>
      <c r="W402" s="210"/>
    </row>
    <row r="403" spans="1:23" s="209" customFormat="1" ht="15" customHeight="1">
      <c r="A403" s="367"/>
      <c r="B403" s="366"/>
      <c r="C403" s="210"/>
      <c r="D403" s="210"/>
      <c r="E403" s="210"/>
      <c r="F403" s="368"/>
      <c r="G403" s="369"/>
      <c r="H403" s="370"/>
      <c r="I403" s="25"/>
      <c r="K403" s="210"/>
      <c r="L403" s="210"/>
      <c r="M403" s="210"/>
      <c r="N403" s="210"/>
      <c r="O403" s="210"/>
      <c r="P403" s="210"/>
      <c r="Q403" s="210"/>
      <c r="R403" s="210"/>
      <c r="S403" s="210"/>
      <c r="T403" s="210"/>
      <c r="U403" s="210"/>
      <c r="V403" s="210"/>
      <c r="W403" s="210"/>
    </row>
    <row r="404" spans="1:23" s="209" customFormat="1" ht="15" customHeight="1">
      <c r="A404" s="367"/>
      <c r="B404" s="366"/>
      <c r="C404" s="210"/>
      <c r="D404" s="210"/>
      <c r="E404" s="210"/>
      <c r="F404" s="368"/>
      <c r="G404" s="369"/>
      <c r="H404" s="370"/>
      <c r="I404" s="25"/>
      <c r="K404" s="210"/>
      <c r="L404" s="210"/>
      <c r="M404" s="210"/>
      <c r="N404" s="210"/>
      <c r="O404" s="210"/>
      <c r="P404" s="210"/>
      <c r="Q404" s="210"/>
      <c r="R404" s="210"/>
      <c r="S404" s="210"/>
      <c r="T404" s="210"/>
      <c r="U404" s="210"/>
      <c r="V404" s="210"/>
      <c r="W404" s="210"/>
    </row>
    <row r="405" spans="1:23" s="209" customFormat="1" ht="15" customHeight="1">
      <c r="A405" s="367"/>
      <c r="B405" s="366"/>
      <c r="C405" s="210"/>
      <c r="D405" s="210"/>
      <c r="E405" s="210"/>
      <c r="F405" s="368"/>
      <c r="G405" s="369"/>
      <c r="H405" s="370"/>
      <c r="I405" s="25"/>
      <c r="K405" s="210"/>
      <c r="L405" s="210"/>
      <c r="M405" s="210"/>
      <c r="N405" s="210"/>
      <c r="O405" s="210"/>
      <c r="P405" s="210"/>
      <c r="Q405" s="210"/>
      <c r="R405" s="210"/>
      <c r="S405" s="210"/>
      <c r="T405" s="210"/>
      <c r="U405" s="210"/>
      <c r="V405" s="210"/>
      <c r="W405" s="210"/>
    </row>
    <row r="406" spans="1:23" s="209" customFormat="1" ht="15" customHeight="1">
      <c r="A406" s="367"/>
      <c r="B406" s="366"/>
      <c r="C406" s="210"/>
      <c r="D406" s="210"/>
      <c r="E406" s="210"/>
      <c r="F406" s="368"/>
      <c r="G406" s="369"/>
      <c r="H406" s="370"/>
      <c r="I406" s="25"/>
      <c r="K406" s="210"/>
      <c r="L406" s="210"/>
      <c r="M406" s="210"/>
      <c r="N406" s="210"/>
      <c r="O406" s="210"/>
      <c r="P406" s="210"/>
      <c r="Q406" s="210"/>
      <c r="R406" s="210"/>
      <c r="S406" s="210"/>
      <c r="T406" s="210"/>
      <c r="U406" s="210"/>
      <c r="V406" s="210"/>
      <c r="W406" s="210"/>
    </row>
    <row r="407" spans="1:23" s="209" customFormat="1" ht="15" customHeight="1">
      <c r="A407" s="367"/>
      <c r="B407" s="366"/>
      <c r="C407" s="210"/>
      <c r="D407" s="210"/>
      <c r="E407" s="210"/>
      <c r="F407" s="368"/>
      <c r="G407" s="369"/>
      <c r="H407" s="370"/>
      <c r="I407" s="25"/>
      <c r="K407" s="210"/>
      <c r="L407" s="210"/>
      <c r="M407" s="210"/>
      <c r="N407" s="210"/>
      <c r="O407" s="210"/>
      <c r="P407" s="210"/>
      <c r="Q407" s="210"/>
      <c r="R407" s="210"/>
      <c r="S407" s="210"/>
      <c r="T407" s="210"/>
      <c r="U407" s="210"/>
      <c r="V407" s="210"/>
      <c r="W407" s="210"/>
    </row>
    <row r="408" spans="1:23" s="209" customFormat="1" ht="15" customHeight="1">
      <c r="A408" s="367"/>
      <c r="B408" s="366"/>
      <c r="C408" s="210"/>
      <c r="D408" s="210"/>
      <c r="E408" s="210"/>
      <c r="F408" s="368"/>
      <c r="G408" s="369"/>
      <c r="H408" s="370"/>
      <c r="I408" s="25"/>
      <c r="K408" s="210"/>
      <c r="L408" s="210"/>
      <c r="M408" s="210"/>
      <c r="N408" s="210"/>
      <c r="O408" s="210"/>
      <c r="P408" s="210"/>
      <c r="Q408" s="210"/>
      <c r="R408" s="210"/>
      <c r="S408" s="210"/>
      <c r="T408" s="210"/>
      <c r="U408" s="210"/>
      <c r="V408" s="210"/>
      <c r="W408" s="210"/>
    </row>
    <row r="409" spans="1:23" s="209" customFormat="1" ht="15" customHeight="1">
      <c r="A409" s="367"/>
      <c r="B409" s="366"/>
      <c r="C409" s="210"/>
      <c r="D409" s="210"/>
      <c r="E409" s="210"/>
      <c r="F409" s="368"/>
      <c r="G409" s="369"/>
      <c r="H409" s="370"/>
      <c r="I409" s="25"/>
      <c r="K409" s="210"/>
      <c r="L409" s="210"/>
      <c r="M409" s="210"/>
      <c r="N409" s="210"/>
      <c r="O409" s="210"/>
      <c r="P409" s="210"/>
      <c r="Q409" s="210"/>
      <c r="R409" s="210"/>
      <c r="S409" s="210"/>
      <c r="T409" s="210"/>
      <c r="U409" s="210"/>
      <c r="V409" s="210"/>
      <c r="W409" s="210"/>
    </row>
    <row r="410" spans="1:23" s="209" customFormat="1" ht="15" customHeight="1">
      <c r="A410" s="367"/>
      <c r="B410" s="366"/>
      <c r="C410" s="210"/>
      <c r="D410" s="210"/>
      <c r="E410" s="210"/>
      <c r="F410" s="368"/>
      <c r="G410" s="369"/>
      <c r="H410" s="370"/>
      <c r="I410" s="25"/>
      <c r="K410" s="210"/>
      <c r="L410" s="210"/>
      <c r="M410" s="210"/>
      <c r="N410" s="210"/>
      <c r="O410" s="210"/>
      <c r="P410" s="210"/>
      <c r="Q410" s="210"/>
      <c r="R410" s="210"/>
      <c r="S410" s="210"/>
      <c r="T410" s="210"/>
      <c r="U410" s="210"/>
      <c r="V410" s="210"/>
      <c r="W410" s="210"/>
    </row>
    <row r="411" spans="1:23" s="209" customFormat="1" ht="15" customHeight="1">
      <c r="A411" s="367"/>
      <c r="B411" s="366"/>
      <c r="C411" s="210"/>
      <c r="D411" s="210"/>
      <c r="E411" s="210"/>
      <c r="F411" s="368"/>
      <c r="G411" s="369"/>
      <c r="H411" s="370"/>
      <c r="I411" s="25"/>
      <c r="K411" s="210"/>
      <c r="L411" s="210"/>
      <c r="M411" s="210"/>
      <c r="N411" s="210"/>
      <c r="O411" s="210"/>
      <c r="P411" s="210"/>
      <c r="Q411" s="210"/>
      <c r="R411" s="210"/>
      <c r="S411" s="210"/>
      <c r="T411" s="210"/>
      <c r="U411" s="210"/>
      <c r="V411" s="210"/>
      <c r="W411" s="210"/>
    </row>
    <row r="412" spans="1:23" s="209" customFormat="1" ht="15" customHeight="1">
      <c r="A412" s="367"/>
      <c r="B412" s="366"/>
      <c r="C412" s="210"/>
      <c r="D412" s="210"/>
      <c r="E412" s="210"/>
      <c r="F412" s="368"/>
      <c r="G412" s="369"/>
      <c r="H412" s="370"/>
      <c r="I412" s="25"/>
      <c r="K412" s="210"/>
      <c r="L412" s="210"/>
      <c r="M412" s="210"/>
      <c r="N412" s="210"/>
      <c r="O412" s="210"/>
      <c r="P412" s="210"/>
      <c r="Q412" s="210"/>
      <c r="R412" s="210"/>
      <c r="S412" s="210"/>
      <c r="T412" s="210"/>
      <c r="U412" s="210"/>
      <c r="V412" s="210"/>
      <c r="W412" s="210"/>
    </row>
    <row r="413" spans="1:23" s="209" customFormat="1" ht="15" customHeight="1">
      <c r="A413" s="367"/>
      <c r="B413" s="366"/>
      <c r="C413" s="210"/>
      <c r="D413" s="210"/>
      <c r="E413" s="210"/>
      <c r="F413" s="368"/>
      <c r="G413" s="369"/>
      <c r="H413" s="370"/>
      <c r="I413" s="25"/>
      <c r="K413" s="210"/>
      <c r="L413" s="210"/>
      <c r="M413" s="210"/>
      <c r="N413" s="210"/>
      <c r="O413" s="210"/>
      <c r="P413" s="210"/>
      <c r="Q413" s="210"/>
      <c r="R413" s="210"/>
      <c r="S413" s="210"/>
      <c r="T413" s="210"/>
      <c r="U413" s="210"/>
      <c r="V413" s="210"/>
      <c r="W413" s="210"/>
    </row>
    <row r="414" spans="1:23" s="209" customFormat="1" ht="15" customHeight="1">
      <c r="A414" s="367"/>
      <c r="B414" s="366"/>
      <c r="C414" s="210"/>
      <c r="D414" s="210"/>
      <c r="E414" s="210"/>
      <c r="F414" s="368"/>
      <c r="G414" s="369"/>
      <c r="H414" s="370"/>
      <c r="I414" s="25"/>
      <c r="K414" s="210"/>
      <c r="L414" s="210"/>
      <c r="M414" s="210"/>
      <c r="N414" s="210"/>
      <c r="O414" s="210"/>
      <c r="P414" s="210"/>
      <c r="Q414" s="210"/>
      <c r="R414" s="210"/>
      <c r="S414" s="210"/>
      <c r="T414" s="210"/>
      <c r="U414" s="210"/>
      <c r="V414" s="210"/>
      <c r="W414" s="210"/>
    </row>
    <row r="415" spans="1:23" s="209" customFormat="1" ht="15" customHeight="1">
      <c r="A415" s="367"/>
      <c r="B415" s="366"/>
      <c r="C415" s="210"/>
      <c r="D415" s="210"/>
      <c r="E415" s="210"/>
      <c r="F415" s="368"/>
      <c r="G415" s="369"/>
      <c r="H415" s="370"/>
      <c r="I415" s="25"/>
      <c r="K415" s="210"/>
      <c r="L415" s="210"/>
      <c r="M415" s="210"/>
      <c r="N415" s="210"/>
      <c r="O415" s="210"/>
      <c r="P415" s="210"/>
      <c r="Q415" s="210"/>
      <c r="R415" s="210"/>
      <c r="S415" s="210"/>
      <c r="T415" s="210"/>
      <c r="U415" s="210"/>
      <c r="V415" s="210"/>
      <c r="W415" s="210"/>
    </row>
    <row r="416" spans="1:23" s="209" customFormat="1" ht="15" customHeight="1">
      <c r="A416" s="367"/>
      <c r="B416" s="366"/>
      <c r="C416" s="210"/>
      <c r="D416" s="210"/>
      <c r="E416" s="210"/>
      <c r="F416" s="368"/>
      <c r="G416" s="369"/>
      <c r="H416" s="370"/>
      <c r="I416" s="25"/>
      <c r="K416" s="210"/>
      <c r="L416" s="210"/>
      <c r="M416" s="210"/>
      <c r="N416" s="210"/>
      <c r="O416" s="210"/>
      <c r="P416" s="210"/>
      <c r="Q416" s="210"/>
      <c r="R416" s="210"/>
      <c r="S416" s="210"/>
      <c r="T416" s="210"/>
      <c r="U416" s="210"/>
      <c r="V416" s="210"/>
      <c r="W416" s="210"/>
    </row>
    <row r="417" spans="1:23" s="209" customFormat="1" ht="15" customHeight="1">
      <c r="A417" s="367"/>
      <c r="B417" s="366"/>
      <c r="C417" s="210"/>
      <c r="D417" s="210"/>
      <c r="E417" s="210"/>
      <c r="F417" s="368"/>
      <c r="G417" s="369"/>
      <c r="H417" s="370"/>
      <c r="I417" s="25"/>
      <c r="K417" s="210"/>
      <c r="L417" s="210"/>
      <c r="M417" s="210"/>
      <c r="N417" s="210"/>
      <c r="O417" s="210"/>
      <c r="P417" s="210"/>
      <c r="Q417" s="210"/>
      <c r="R417" s="210"/>
      <c r="S417" s="210"/>
      <c r="T417" s="210"/>
      <c r="U417" s="210"/>
      <c r="V417" s="210"/>
      <c r="W417" s="210"/>
    </row>
    <row r="418" spans="1:23" s="209" customFormat="1" ht="15" customHeight="1">
      <c r="A418" s="367"/>
      <c r="B418" s="366"/>
      <c r="C418" s="210"/>
      <c r="D418" s="210"/>
      <c r="E418" s="210"/>
      <c r="F418" s="368"/>
      <c r="G418" s="369"/>
      <c r="H418" s="370"/>
      <c r="I418" s="25"/>
      <c r="K418" s="210"/>
      <c r="L418" s="210"/>
      <c r="M418" s="210"/>
      <c r="N418" s="210"/>
      <c r="O418" s="210"/>
      <c r="P418" s="210"/>
      <c r="Q418" s="210"/>
      <c r="R418" s="210"/>
      <c r="S418" s="210"/>
      <c r="T418" s="210"/>
      <c r="U418" s="210"/>
      <c r="V418" s="210"/>
      <c r="W418" s="210"/>
    </row>
    <row r="419" spans="1:23" s="209" customFormat="1" ht="15" customHeight="1">
      <c r="A419" s="367"/>
      <c r="B419" s="366"/>
      <c r="C419" s="210"/>
      <c r="D419" s="210"/>
      <c r="E419" s="210"/>
      <c r="F419" s="368"/>
      <c r="G419" s="369"/>
      <c r="H419" s="370"/>
      <c r="I419" s="25"/>
      <c r="K419" s="210"/>
      <c r="L419" s="210"/>
      <c r="M419" s="210"/>
      <c r="N419" s="210"/>
      <c r="O419" s="210"/>
      <c r="P419" s="210"/>
      <c r="Q419" s="210"/>
      <c r="R419" s="210"/>
      <c r="S419" s="210"/>
      <c r="T419" s="210"/>
      <c r="U419" s="210"/>
      <c r="V419" s="210"/>
      <c r="W419" s="210"/>
    </row>
    <row r="420" spans="1:23" s="209" customFormat="1" ht="15" customHeight="1">
      <c r="A420" s="367"/>
      <c r="B420" s="366"/>
      <c r="C420" s="210"/>
      <c r="D420" s="210"/>
      <c r="E420" s="210"/>
      <c r="F420" s="368"/>
      <c r="G420" s="369"/>
      <c r="H420" s="370"/>
      <c r="I420" s="25"/>
      <c r="K420" s="210"/>
      <c r="L420" s="210"/>
      <c r="M420" s="210"/>
      <c r="N420" s="210"/>
      <c r="O420" s="210"/>
      <c r="P420" s="210"/>
      <c r="Q420" s="210"/>
      <c r="R420" s="210"/>
      <c r="S420" s="210"/>
      <c r="T420" s="210"/>
      <c r="U420" s="210"/>
      <c r="V420" s="210"/>
      <c r="W420" s="210"/>
    </row>
    <row r="421" spans="1:23" s="209" customFormat="1" ht="15" customHeight="1">
      <c r="A421" s="367"/>
      <c r="B421" s="366"/>
      <c r="C421" s="210"/>
      <c r="D421" s="210"/>
      <c r="E421" s="210"/>
      <c r="F421" s="368"/>
      <c r="G421" s="369"/>
      <c r="H421" s="370"/>
      <c r="I421" s="25"/>
      <c r="K421" s="210"/>
      <c r="L421" s="210"/>
      <c r="M421" s="210"/>
      <c r="N421" s="210"/>
      <c r="O421" s="210"/>
      <c r="P421" s="210"/>
      <c r="Q421" s="210"/>
      <c r="R421" s="210"/>
      <c r="S421" s="210"/>
      <c r="T421" s="210"/>
      <c r="U421" s="210"/>
      <c r="V421" s="210"/>
      <c r="W421" s="210"/>
    </row>
    <row r="422" spans="1:23" s="209" customFormat="1" ht="15" customHeight="1">
      <c r="A422" s="367"/>
      <c r="B422" s="366"/>
      <c r="C422" s="210"/>
      <c r="D422" s="210"/>
      <c r="E422" s="210"/>
      <c r="F422" s="368"/>
      <c r="G422" s="369"/>
      <c r="H422" s="370"/>
      <c r="I422" s="25"/>
      <c r="K422" s="210"/>
      <c r="L422" s="210"/>
      <c r="M422" s="210"/>
      <c r="N422" s="210"/>
      <c r="O422" s="210"/>
      <c r="P422" s="210"/>
      <c r="Q422" s="210"/>
      <c r="R422" s="210"/>
      <c r="S422" s="210"/>
      <c r="T422" s="210"/>
      <c r="U422" s="210"/>
      <c r="V422" s="210"/>
      <c r="W422" s="210"/>
    </row>
    <row r="423" spans="1:23" s="209" customFormat="1" ht="15" customHeight="1">
      <c r="A423" s="367"/>
      <c r="B423" s="366"/>
      <c r="C423" s="210"/>
      <c r="D423" s="210"/>
      <c r="E423" s="210"/>
      <c r="F423" s="368"/>
      <c r="G423" s="369"/>
      <c r="H423" s="370"/>
      <c r="I423" s="25"/>
      <c r="K423" s="210"/>
      <c r="L423" s="210"/>
      <c r="M423" s="210"/>
      <c r="N423" s="210"/>
      <c r="O423" s="210"/>
      <c r="P423" s="210"/>
      <c r="Q423" s="210"/>
      <c r="R423" s="210"/>
      <c r="S423" s="210"/>
      <c r="T423" s="210"/>
      <c r="U423" s="210"/>
      <c r="V423" s="210"/>
      <c r="W423" s="210"/>
    </row>
    <row r="424" spans="1:23" s="209" customFormat="1" ht="15" customHeight="1">
      <c r="A424" s="367"/>
      <c r="B424" s="366"/>
      <c r="C424" s="210"/>
      <c r="D424" s="210"/>
      <c r="E424" s="210"/>
      <c r="F424" s="368"/>
      <c r="G424" s="369"/>
      <c r="H424" s="370"/>
      <c r="I424" s="25"/>
      <c r="K424" s="210"/>
      <c r="L424" s="210"/>
      <c r="M424" s="210"/>
      <c r="N424" s="210"/>
      <c r="O424" s="210"/>
      <c r="P424" s="210"/>
      <c r="Q424" s="210"/>
      <c r="R424" s="210"/>
      <c r="S424" s="210"/>
      <c r="T424" s="210"/>
      <c r="U424" s="210"/>
      <c r="V424" s="210"/>
      <c r="W424" s="210"/>
    </row>
    <row r="425" spans="1:23" s="209" customFormat="1" ht="15" customHeight="1">
      <c r="A425" s="367"/>
      <c r="B425" s="366"/>
      <c r="C425" s="210"/>
      <c r="D425" s="210"/>
      <c r="E425" s="210"/>
      <c r="F425" s="368"/>
      <c r="G425" s="369"/>
      <c r="H425" s="370"/>
      <c r="I425" s="25"/>
      <c r="K425" s="210"/>
      <c r="L425" s="210"/>
      <c r="M425" s="210"/>
      <c r="N425" s="210"/>
      <c r="O425" s="210"/>
      <c r="P425" s="210"/>
      <c r="Q425" s="210"/>
      <c r="R425" s="210"/>
      <c r="S425" s="210"/>
      <c r="T425" s="210"/>
      <c r="U425" s="210"/>
      <c r="V425" s="210"/>
      <c r="W425" s="210"/>
    </row>
    <row r="426" spans="1:23" s="209" customFormat="1" ht="15" customHeight="1">
      <c r="A426" s="367"/>
      <c r="B426" s="366"/>
      <c r="C426" s="210"/>
      <c r="D426" s="210"/>
      <c r="E426" s="210"/>
      <c r="F426" s="368"/>
      <c r="G426" s="369"/>
      <c r="H426" s="370"/>
      <c r="I426" s="25"/>
      <c r="K426" s="210"/>
      <c r="L426" s="210"/>
      <c r="M426" s="210"/>
      <c r="N426" s="210"/>
      <c r="O426" s="210"/>
      <c r="P426" s="210"/>
      <c r="Q426" s="210"/>
      <c r="R426" s="210"/>
      <c r="S426" s="210"/>
      <c r="T426" s="210"/>
      <c r="U426" s="210"/>
      <c r="V426" s="210"/>
      <c r="W426" s="210"/>
    </row>
    <row r="427" spans="1:23" s="209" customFormat="1" ht="15" customHeight="1">
      <c r="A427" s="367"/>
      <c r="B427" s="366"/>
      <c r="C427" s="210"/>
      <c r="D427" s="210"/>
      <c r="E427" s="210"/>
      <c r="F427" s="368"/>
      <c r="G427" s="369"/>
      <c r="H427" s="370"/>
      <c r="I427" s="25"/>
      <c r="K427" s="210"/>
      <c r="L427" s="210"/>
      <c r="M427" s="210"/>
      <c r="N427" s="210"/>
      <c r="O427" s="210"/>
      <c r="P427" s="210"/>
      <c r="Q427" s="210"/>
      <c r="R427" s="210"/>
      <c r="S427" s="210"/>
      <c r="T427" s="210"/>
      <c r="U427" s="210"/>
      <c r="V427" s="210"/>
      <c r="W427" s="210"/>
    </row>
    <row r="428" spans="1:23" s="209" customFormat="1" ht="15" customHeight="1">
      <c r="A428" s="367"/>
      <c r="B428" s="366"/>
      <c r="C428" s="210"/>
      <c r="D428" s="210"/>
      <c r="E428" s="210"/>
      <c r="F428" s="368"/>
      <c r="G428" s="369"/>
      <c r="H428" s="370"/>
      <c r="I428" s="25"/>
      <c r="K428" s="210"/>
      <c r="L428" s="210"/>
      <c r="M428" s="210"/>
      <c r="N428" s="210"/>
      <c r="O428" s="210"/>
      <c r="P428" s="210"/>
      <c r="Q428" s="210"/>
      <c r="R428" s="210"/>
      <c r="S428" s="210"/>
      <c r="T428" s="210"/>
      <c r="U428" s="210"/>
      <c r="V428" s="210"/>
      <c r="W428" s="210"/>
    </row>
    <row r="429" spans="1:23" s="209" customFormat="1" ht="15" customHeight="1">
      <c r="A429" s="367"/>
      <c r="B429" s="366"/>
      <c r="C429" s="210"/>
      <c r="D429" s="210"/>
      <c r="E429" s="210"/>
      <c r="F429" s="368"/>
      <c r="G429" s="369"/>
      <c r="H429" s="370"/>
      <c r="I429" s="25"/>
      <c r="K429" s="210"/>
      <c r="L429" s="210"/>
      <c r="M429" s="210"/>
      <c r="N429" s="210"/>
      <c r="O429" s="210"/>
      <c r="P429" s="210"/>
      <c r="Q429" s="210"/>
      <c r="R429" s="210"/>
      <c r="S429" s="210"/>
      <c r="T429" s="210"/>
      <c r="U429" s="210"/>
      <c r="V429" s="210"/>
      <c r="W429" s="210"/>
    </row>
    <row r="430" spans="1:23" s="209" customFormat="1" ht="15" customHeight="1">
      <c r="A430" s="367"/>
      <c r="B430" s="366"/>
      <c r="C430" s="210"/>
      <c r="D430" s="210"/>
      <c r="E430" s="210"/>
      <c r="F430" s="368"/>
      <c r="G430" s="369"/>
      <c r="H430" s="370"/>
      <c r="I430" s="25"/>
      <c r="K430" s="210"/>
      <c r="L430" s="210"/>
      <c r="M430" s="210"/>
      <c r="N430" s="210"/>
      <c r="O430" s="210"/>
      <c r="P430" s="210"/>
      <c r="Q430" s="210"/>
      <c r="R430" s="210"/>
      <c r="S430" s="210"/>
      <c r="T430" s="210"/>
      <c r="U430" s="210"/>
      <c r="V430" s="210"/>
      <c r="W430" s="210"/>
    </row>
    <row r="431" spans="1:23" s="209" customFormat="1" ht="15" customHeight="1">
      <c r="A431" s="367"/>
      <c r="B431" s="366"/>
      <c r="C431" s="210"/>
      <c r="D431" s="210"/>
      <c r="E431" s="210"/>
      <c r="F431" s="368"/>
      <c r="G431" s="369"/>
      <c r="H431" s="370"/>
      <c r="I431" s="25"/>
      <c r="K431" s="210"/>
      <c r="L431" s="210"/>
      <c r="M431" s="210"/>
      <c r="N431" s="210"/>
      <c r="O431" s="210"/>
      <c r="P431" s="210"/>
      <c r="Q431" s="210"/>
      <c r="R431" s="210"/>
      <c r="S431" s="210"/>
      <c r="T431" s="210"/>
      <c r="U431" s="210"/>
      <c r="V431" s="210"/>
      <c r="W431" s="210"/>
    </row>
    <row r="432" spans="1:23" s="209" customFormat="1" ht="15" customHeight="1">
      <c r="A432" s="367"/>
      <c r="B432" s="366"/>
      <c r="C432" s="210"/>
      <c r="D432" s="210"/>
      <c r="E432" s="210"/>
      <c r="F432" s="368"/>
      <c r="G432" s="369"/>
      <c r="H432" s="370"/>
      <c r="I432" s="25"/>
      <c r="K432" s="210"/>
      <c r="L432" s="210"/>
      <c r="M432" s="210"/>
      <c r="N432" s="210"/>
      <c r="O432" s="210"/>
      <c r="P432" s="210"/>
      <c r="Q432" s="210"/>
      <c r="R432" s="210"/>
      <c r="S432" s="210"/>
      <c r="T432" s="210"/>
      <c r="U432" s="210"/>
      <c r="V432" s="210"/>
      <c r="W432" s="210"/>
    </row>
    <row r="433" spans="1:23" s="209" customFormat="1" ht="15" customHeight="1">
      <c r="A433" s="367"/>
      <c r="B433" s="366"/>
      <c r="C433" s="210"/>
      <c r="D433" s="210"/>
      <c r="E433" s="210"/>
      <c r="F433" s="368"/>
      <c r="G433" s="369"/>
      <c r="H433" s="370"/>
      <c r="I433" s="25"/>
      <c r="K433" s="210"/>
      <c r="L433" s="210"/>
      <c r="M433" s="210"/>
      <c r="N433" s="210"/>
      <c r="O433" s="210"/>
      <c r="P433" s="210"/>
      <c r="Q433" s="210"/>
      <c r="R433" s="210"/>
      <c r="S433" s="210"/>
      <c r="T433" s="210"/>
      <c r="U433" s="210"/>
      <c r="V433" s="210"/>
      <c r="W433" s="210"/>
    </row>
    <row r="434" spans="1:23" s="209" customFormat="1" ht="15" customHeight="1">
      <c r="A434" s="367"/>
      <c r="B434" s="366"/>
      <c r="C434" s="210"/>
      <c r="D434" s="210"/>
      <c r="E434" s="210"/>
      <c r="F434" s="368"/>
      <c r="G434" s="369"/>
      <c r="H434" s="370"/>
      <c r="I434" s="25"/>
      <c r="K434" s="210"/>
      <c r="L434" s="210"/>
      <c r="M434" s="210"/>
      <c r="N434" s="210"/>
      <c r="O434" s="210"/>
      <c r="P434" s="210"/>
      <c r="Q434" s="210"/>
      <c r="R434" s="210"/>
      <c r="S434" s="210"/>
      <c r="T434" s="210"/>
      <c r="U434" s="210"/>
      <c r="V434" s="210"/>
      <c r="W434" s="210"/>
    </row>
    <row r="435" spans="1:23" s="209" customFormat="1" ht="15" customHeight="1">
      <c r="A435" s="367"/>
      <c r="B435" s="366"/>
      <c r="C435" s="210"/>
      <c r="D435" s="210"/>
      <c r="E435" s="210"/>
      <c r="F435" s="368"/>
      <c r="G435" s="369"/>
      <c r="H435" s="370"/>
      <c r="I435" s="25"/>
      <c r="K435" s="210"/>
      <c r="L435" s="210"/>
      <c r="M435" s="210"/>
      <c r="N435" s="210"/>
      <c r="O435" s="210"/>
      <c r="P435" s="210"/>
      <c r="Q435" s="210"/>
      <c r="R435" s="210"/>
      <c r="S435" s="210"/>
      <c r="T435" s="210"/>
      <c r="U435" s="210"/>
      <c r="V435" s="210"/>
      <c r="W435" s="210"/>
    </row>
    <row r="436" spans="1:23" s="209" customFormat="1" ht="15" customHeight="1">
      <c r="A436" s="367"/>
      <c r="B436" s="366"/>
      <c r="C436" s="210"/>
      <c r="D436" s="210"/>
      <c r="E436" s="210"/>
      <c r="F436" s="368"/>
      <c r="G436" s="369"/>
      <c r="H436" s="370"/>
      <c r="I436" s="25"/>
      <c r="K436" s="210"/>
      <c r="L436" s="210"/>
      <c r="M436" s="210"/>
      <c r="N436" s="210"/>
      <c r="O436" s="210"/>
      <c r="P436" s="210"/>
      <c r="Q436" s="210"/>
      <c r="R436" s="210"/>
      <c r="S436" s="210"/>
      <c r="T436" s="210"/>
      <c r="U436" s="210"/>
      <c r="V436" s="210"/>
      <c r="W436" s="210"/>
    </row>
    <row r="437" spans="1:23" s="209" customFormat="1" ht="15" customHeight="1">
      <c r="A437" s="367"/>
      <c r="B437" s="366"/>
      <c r="C437" s="210"/>
      <c r="D437" s="210"/>
      <c r="E437" s="210"/>
      <c r="F437" s="368"/>
      <c r="G437" s="369"/>
      <c r="H437" s="370"/>
      <c r="I437" s="25"/>
      <c r="K437" s="210"/>
      <c r="L437" s="210"/>
      <c r="M437" s="210"/>
      <c r="N437" s="210"/>
      <c r="O437" s="210"/>
      <c r="P437" s="210"/>
      <c r="Q437" s="210"/>
      <c r="R437" s="210"/>
      <c r="S437" s="210"/>
      <c r="T437" s="210"/>
      <c r="U437" s="210"/>
      <c r="V437" s="210"/>
      <c r="W437" s="210"/>
    </row>
    <row r="438" spans="1:23" s="209" customFormat="1" ht="15" customHeight="1">
      <c r="A438" s="367"/>
      <c r="B438" s="366"/>
      <c r="C438" s="210"/>
      <c r="D438" s="210"/>
      <c r="E438" s="210"/>
      <c r="F438" s="368"/>
      <c r="G438" s="369"/>
      <c r="H438" s="370"/>
      <c r="I438" s="25"/>
      <c r="K438" s="210"/>
      <c r="L438" s="210"/>
      <c r="M438" s="210"/>
      <c r="N438" s="210"/>
      <c r="O438" s="210"/>
      <c r="P438" s="210"/>
      <c r="Q438" s="210"/>
      <c r="R438" s="210"/>
      <c r="S438" s="210"/>
      <c r="T438" s="210"/>
      <c r="U438" s="210"/>
      <c r="V438" s="210"/>
      <c r="W438" s="210"/>
    </row>
    <row r="439" spans="1:23" s="209" customFormat="1" ht="15" customHeight="1">
      <c r="A439" s="367"/>
      <c r="B439" s="366"/>
      <c r="C439" s="210"/>
      <c r="D439" s="210"/>
      <c r="E439" s="210"/>
      <c r="F439" s="368"/>
      <c r="G439" s="369"/>
      <c r="H439" s="370"/>
      <c r="I439" s="25"/>
      <c r="K439" s="210"/>
      <c r="L439" s="210"/>
      <c r="M439" s="210"/>
      <c r="N439" s="210"/>
      <c r="O439" s="210"/>
      <c r="P439" s="210"/>
      <c r="Q439" s="210"/>
      <c r="R439" s="210"/>
      <c r="S439" s="210"/>
      <c r="T439" s="210"/>
      <c r="U439" s="210"/>
      <c r="V439" s="210"/>
      <c r="W439" s="210"/>
    </row>
    <row r="440" spans="1:23" s="209" customFormat="1" ht="15" customHeight="1">
      <c r="A440" s="367"/>
      <c r="B440" s="366"/>
      <c r="C440" s="210"/>
      <c r="D440" s="210"/>
      <c r="E440" s="210"/>
      <c r="F440" s="368"/>
      <c r="G440" s="369"/>
      <c r="H440" s="370"/>
      <c r="I440" s="25"/>
      <c r="K440" s="210"/>
      <c r="L440" s="210"/>
      <c r="M440" s="210"/>
      <c r="N440" s="210"/>
      <c r="O440" s="210"/>
      <c r="P440" s="210"/>
      <c r="Q440" s="210"/>
      <c r="R440" s="210"/>
      <c r="S440" s="210"/>
      <c r="T440" s="210"/>
      <c r="U440" s="210"/>
      <c r="V440" s="210"/>
      <c r="W440" s="210"/>
    </row>
    <row r="441" spans="1:23" s="209" customFormat="1" ht="15" customHeight="1">
      <c r="A441" s="367"/>
      <c r="B441" s="366"/>
      <c r="C441" s="210"/>
      <c r="D441" s="210"/>
      <c r="E441" s="210"/>
      <c r="F441" s="368"/>
      <c r="G441" s="369"/>
      <c r="H441" s="370"/>
      <c r="I441" s="25"/>
      <c r="K441" s="210"/>
      <c r="L441" s="210"/>
      <c r="M441" s="210"/>
      <c r="N441" s="210"/>
      <c r="O441" s="210"/>
      <c r="P441" s="210"/>
      <c r="Q441" s="210"/>
      <c r="R441" s="210"/>
      <c r="S441" s="210"/>
      <c r="T441" s="210"/>
      <c r="U441" s="210"/>
      <c r="V441" s="210"/>
      <c r="W441" s="210"/>
    </row>
    <row r="442" spans="1:23" s="209" customFormat="1" ht="15" customHeight="1">
      <c r="A442" s="367"/>
      <c r="B442" s="366"/>
      <c r="C442" s="210"/>
      <c r="D442" s="210"/>
      <c r="E442" s="210"/>
      <c r="F442" s="368"/>
      <c r="G442" s="369"/>
      <c r="H442" s="370"/>
      <c r="I442" s="25"/>
      <c r="K442" s="210"/>
      <c r="L442" s="210"/>
      <c r="M442" s="210"/>
      <c r="N442" s="210"/>
      <c r="O442" s="210"/>
      <c r="P442" s="210"/>
      <c r="Q442" s="210"/>
      <c r="R442" s="210"/>
      <c r="S442" s="210"/>
      <c r="T442" s="210"/>
      <c r="U442" s="210"/>
      <c r="V442" s="210"/>
      <c r="W442" s="210"/>
    </row>
    <row r="443" spans="1:23" s="209" customFormat="1" ht="15" customHeight="1">
      <c r="A443" s="367"/>
      <c r="B443" s="366"/>
      <c r="C443" s="210"/>
      <c r="D443" s="210"/>
      <c r="E443" s="210"/>
      <c r="F443" s="368"/>
      <c r="G443" s="369"/>
      <c r="H443" s="370"/>
      <c r="I443" s="25"/>
      <c r="K443" s="210"/>
      <c r="L443" s="210"/>
      <c r="M443" s="210"/>
      <c r="N443" s="210"/>
      <c r="O443" s="210"/>
      <c r="P443" s="210"/>
      <c r="Q443" s="210"/>
      <c r="R443" s="210"/>
      <c r="S443" s="210"/>
      <c r="T443" s="210"/>
      <c r="U443" s="210"/>
      <c r="V443" s="210"/>
      <c r="W443" s="210"/>
    </row>
    <row r="444" spans="1:23" s="209" customFormat="1" ht="15" customHeight="1">
      <c r="A444" s="367"/>
      <c r="B444" s="366"/>
      <c r="C444" s="210"/>
      <c r="D444" s="210"/>
      <c r="E444" s="210"/>
      <c r="F444" s="368"/>
      <c r="G444" s="369"/>
      <c r="H444" s="370"/>
      <c r="I444" s="25"/>
      <c r="K444" s="210"/>
      <c r="L444" s="210"/>
      <c r="M444" s="210"/>
      <c r="N444" s="210"/>
      <c r="O444" s="210"/>
      <c r="P444" s="210"/>
      <c r="Q444" s="210"/>
      <c r="R444" s="210"/>
      <c r="S444" s="210"/>
      <c r="T444" s="210"/>
      <c r="U444" s="210"/>
      <c r="V444" s="210"/>
      <c r="W444" s="210"/>
    </row>
    <row r="445" spans="1:23" s="209" customFormat="1" ht="15" customHeight="1">
      <c r="A445" s="367"/>
      <c r="B445" s="366"/>
      <c r="C445" s="210"/>
      <c r="D445" s="210"/>
      <c r="E445" s="210"/>
      <c r="F445" s="368"/>
      <c r="G445" s="369"/>
      <c r="H445" s="370"/>
      <c r="I445" s="25"/>
      <c r="K445" s="210"/>
      <c r="L445" s="210"/>
      <c r="M445" s="210"/>
      <c r="N445" s="210"/>
      <c r="O445" s="210"/>
      <c r="P445" s="210"/>
      <c r="Q445" s="210"/>
      <c r="R445" s="210"/>
      <c r="S445" s="210"/>
      <c r="T445" s="210"/>
      <c r="U445" s="210"/>
      <c r="V445" s="210"/>
      <c r="W445" s="210"/>
    </row>
    <row r="446" spans="1:23" s="209" customFormat="1" ht="15" customHeight="1">
      <c r="A446" s="367"/>
      <c r="B446" s="366"/>
      <c r="C446" s="210"/>
      <c r="D446" s="210"/>
      <c r="E446" s="210"/>
      <c r="F446" s="368"/>
      <c r="G446" s="369"/>
      <c r="H446" s="370"/>
      <c r="I446" s="25"/>
      <c r="K446" s="210"/>
      <c r="L446" s="210"/>
      <c r="M446" s="210"/>
      <c r="N446" s="210"/>
      <c r="O446" s="210"/>
      <c r="P446" s="210"/>
      <c r="Q446" s="210"/>
      <c r="R446" s="210"/>
      <c r="S446" s="210"/>
      <c r="T446" s="210"/>
      <c r="U446" s="210"/>
      <c r="V446" s="210"/>
      <c r="W446" s="210"/>
    </row>
    <row r="447" spans="1:23" s="209" customFormat="1" ht="15" customHeight="1">
      <c r="A447" s="367"/>
      <c r="B447" s="366"/>
      <c r="C447" s="210"/>
      <c r="D447" s="210"/>
      <c r="E447" s="210"/>
      <c r="F447" s="368"/>
      <c r="G447" s="369"/>
      <c r="H447" s="370"/>
      <c r="I447" s="25"/>
      <c r="K447" s="210"/>
      <c r="L447" s="210"/>
      <c r="M447" s="210"/>
      <c r="N447" s="210"/>
      <c r="O447" s="210"/>
      <c r="P447" s="210"/>
      <c r="Q447" s="210"/>
      <c r="R447" s="210"/>
      <c r="S447" s="210"/>
      <c r="T447" s="210"/>
      <c r="U447" s="210"/>
      <c r="V447" s="210"/>
      <c r="W447" s="210"/>
    </row>
    <row r="448" spans="1:23" s="209" customFormat="1" ht="15" customHeight="1">
      <c r="A448" s="367"/>
      <c r="B448" s="366"/>
      <c r="C448" s="210"/>
      <c r="D448" s="210"/>
      <c r="E448" s="210"/>
      <c r="F448" s="368"/>
      <c r="G448" s="369"/>
      <c r="H448" s="370"/>
      <c r="I448" s="25"/>
      <c r="K448" s="210"/>
      <c r="L448" s="210"/>
      <c r="M448" s="210"/>
      <c r="N448" s="210"/>
      <c r="O448" s="210"/>
      <c r="P448" s="210"/>
      <c r="Q448" s="210"/>
      <c r="R448" s="210"/>
      <c r="S448" s="210"/>
      <c r="T448" s="210"/>
      <c r="U448" s="210"/>
      <c r="V448" s="210"/>
      <c r="W448" s="210"/>
    </row>
    <row r="449" spans="1:23" s="209" customFormat="1" ht="15" customHeight="1">
      <c r="A449" s="367"/>
      <c r="B449" s="366"/>
      <c r="C449" s="210"/>
      <c r="D449" s="210"/>
      <c r="E449" s="210"/>
      <c r="F449" s="368"/>
      <c r="G449" s="369"/>
      <c r="H449" s="370"/>
      <c r="I449" s="25"/>
      <c r="K449" s="210"/>
      <c r="L449" s="210"/>
      <c r="M449" s="210"/>
      <c r="N449" s="210"/>
      <c r="O449" s="210"/>
      <c r="P449" s="210"/>
      <c r="Q449" s="210"/>
      <c r="R449" s="210"/>
      <c r="S449" s="210"/>
      <c r="T449" s="210"/>
      <c r="U449" s="210"/>
      <c r="V449" s="210"/>
      <c r="W449" s="210"/>
    </row>
    <row r="450" spans="1:23" s="209" customFormat="1" ht="15" customHeight="1">
      <c r="A450" s="367"/>
      <c r="B450" s="366"/>
      <c r="C450" s="210"/>
      <c r="D450" s="210"/>
      <c r="E450" s="210"/>
      <c r="F450" s="368"/>
      <c r="G450" s="369"/>
      <c r="H450" s="370"/>
      <c r="I450" s="25"/>
      <c r="K450" s="210"/>
      <c r="L450" s="210"/>
      <c r="M450" s="210"/>
      <c r="N450" s="210"/>
      <c r="O450" s="210"/>
      <c r="P450" s="210"/>
      <c r="Q450" s="210"/>
      <c r="R450" s="210"/>
      <c r="S450" s="210"/>
      <c r="T450" s="210"/>
      <c r="U450" s="210"/>
      <c r="V450" s="210"/>
      <c r="W450" s="210"/>
    </row>
    <row r="451" spans="1:23" s="209" customFormat="1" ht="15" customHeight="1">
      <c r="A451" s="367"/>
      <c r="B451" s="366"/>
      <c r="C451" s="210"/>
      <c r="D451" s="210"/>
      <c r="E451" s="210"/>
      <c r="F451" s="368"/>
      <c r="G451" s="369"/>
      <c r="H451" s="370"/>
      <c r="I451" s="25"/>
      <c r="K451" s="210"/>
      <c r="L451" s="210"/>
      <c r="M451" s="210"/>
      <c r="N451" s="210"/>
      <c r="O451" s="210"/>
      <c r="P451" s="210"/>
      <c r="Q451" s="210"/>
      <c r="R451" s="210"/>
      <c r="S451" s="210"/>
      <c r="T451" s="210"/>
      <c r="U451" s="210"/>
      <c r="V451" s="210"/>
      <c r="W451" s="210"/>
    </row>
    <row r="452" spans="1:23" s="209" customFormat="1" ht="15" customHeight="1">
      <c r="A452" s="367"/>
      <c r="B452" s="366"/>
      <c r="C452" s="210"/>
      <c r="D452" s="210"/>
      <c r="E452" s="210"/>
      <c r="F452" s="368"/>
      <c r="G452" s="369"/>
      <c r="H452" s="370"/>
      <c r="I452" s="25"/>
      <c r="K452" s="210"/>
      <c r="L452" s="210"/>
      <c r="M452" s="210"/>
      <c r="N452" s="210"/>
      <c r="O452" s="210"/>
      <c r="P452" s="210"/>
      <c r="Q452" s="210"/>
      <c r="R452" s="210"/>
      <c r="S452" s="210"/>
      <c r="T452" s="210"/>
      <c r="U452" s="210"/>
      <c r="V452" s="210"/>
      <c r="W452" s="210"/>
    </row>
    <row r="453" spans="1:23" s="209" customFormat="1" ht="15" customHeight="1">
      <c r="A453" s="367"/>
      <c r="B453" s="366"/>
      <c r="C453" s="210"/>
      <c r="D453" s="210"/>
      <c r="E453" s="210"/>
      <c r="F453" s="368"/>
      <c r="G453" s="369"/>
      <c r="H453" s="370"/>
      <c r="I453" s="25"/>
      <c r="K453" s="210"/>
      <c r="L453" s="210"/>
      <c r="M453" s="210"/>
      <c r="N453" s="210"/>
      <c r="O453" s="210"/>
      <c r="P453" s="210"/>
      <c r="Q453" s="210"/>
      <c r="R453" s="210"/>
      <c r="S453" s="210"/>
      <c r="T453" s="210"/>
      <c r="U453" s="210"/>
      <c r="V453" s="210"/>
      <c r="W453" s="210"/>
    </row>
    <row r="454" spans="1:23" s="209" customFormat="1" ht="15" customHeight="1">
      <c r="A454" s="367"/>
      <c r="B454" s="366"/>
      <c r="C454" s="210"/>
      <c r="D454" s="210"/>
      <c r="E454" s="210"/>
      <c r="F454" s="368"/>
      <c r="G454" s="369"/>
      <c r="H454" s="370"/>
      <c r="I454" s="25"/>
      <c r="K454" s="210"/>
      <c r="L454" s="210"/>
      <c r="M454" s="210"/>
      <c r="N454" s="210"/>
      <c r="O454" s="210"/>
      <c r="P454" s="210"/>
      <c r="Q454" s="210"/>
      <c r="R454" s="210"/>
      <c r="S454" s="210"/>
      <c r="T454" s="210"/>
      <c r="U454" s="210"/>
      <c r="V454" s="210"/>
      <c r="W454" s="210"/>
    </row>
    <row r="455" spans="1:23" s="209" customFormat="1" ht="15" customHeight="1">
      <c r="A455" s="367"/>
      <c r="B455" s="366"/>
      <c r="C455" s="210"/>
      <c r="D455" s="210"/>
      <c r="E455" s="210"/>
      <c r="F455" s="368"/>
      <c r="G455" s="369"/>
      <c r="H455" s="370"/>
      <c r="I455" s="25"/>
      <c r="K455" s="210"/>
      <c r="L455" s="210"/>
      <c r="M455" s="210"/>
      <c r="N455" s="210"/>
      <c r="O455" s="210"/>
      <c r="P455" s="210"/>
      <c r="Q455" s="210"/>
      <c r="R455" s="210"/>
      <c r="S455" s="210"/>
      <c r="T455" s="210"/>
      <c r="U455" s="210"/>
      <c r="V455" s="210"/>
      <c r="W455" s="210"/>
    </row>
    <row r="456" spans="1:23" s="209" customFormat="1" ht="15" customHeight="1">
      <c r="A456" s="367"/>
      <c r="B456" s="366"/>
      <c r="C456" s="210"/>
      <c r="D456" s="210"/>
      <c r="E456" s="210"/>
      <c r="F456" s="368"/>
      <c r="G456" s="369"/>
      <c r="H456" s="370"/>
      <c r="I456" s="25"/>
      <c r="K456" s="210"/>
      <c r="L456" s="210"/>
      <c r="M456" s="210"/>
      <c r="N456" s="210"/>
      <c r="O456" s="210"/>
      <c r="P456" s="210"/>
      <c r="Q456" s="210"/>
      <c r="R456" s="210"/>
      <c r="S456" s="210"/>
      <c r="T456" s="210"/>
      <c r="U456" s="210"/>
      <c r="V456" s="210"/>
      <c r="W456" s="210"/>
    </row>
    <row r="457" spans="1:23" s="209" customFormat="1" ht="15" customHeight="1">
      <c r="A457" s="367"/>
      <c r="B457" s="366"/>
      <c r="C457" s="210"/>
      <c r="D457" s="210"/>
      <c r="E457" s="210"/>
      <c r="F457" s="368"/>
      <c r="G457" s="369"/>
      <c r="H457" s="370"/>
      <c r="I457" s="25"/>
      <c r="K457" s="210"/>
      <c r="L457" s="210"/>
      <c r="M457" s="210"/>
      <c r="N457" s="210"/>
      <c r="O457" s="210"/>
      <c r="P457" s="210"/>
      <c r="Q457" s="210"/>
      <c r="R457" s="210"/>
      <c r="S457" s="210"/>
      <c r="T457" s="210"/>
      <c r="U457" s="210"/>
      <c r="V457" s="210"/>
      <c r="W457" s="210"/>
    </row>
    <row r="458" spans="1:23" s="209" customFormat="1" ht="15" customHeight="1">
      <c r="A458" s="367"/>
      <c r="B458" s="366"/>
      <c r="C458" s="210"/>
      <c r="D458" s="210"/>
      <c r="E458" s="210"/>
      <c r="F458" s="368"/>
      <c r="G458" s="369"/>
      <c r="H458" s="370"/>
      <c r="I458" s="25"/>
      <c r="K458" s="210"/>
      <c r="L458" s="210"/>
      <c r="M458" s="210"/>
      <c r="N458" s="210"/>
      <c r="O458" s="210"/>
      <c r="P458" s="210"/>
      <c r="Q458" s="210"/>
      <c r="R458" s="210"/>
      <c r="S458" s="210"/>
      <c r="T458" s="210"/>
      <c r="U458" s="210"/>
      <c r="V458" s="210"/>
      <c r="W458" s="210"/>
    </row>
    <row r="459" spans="1:23" s="209" customFormat="1" ht="15" customHeight="1">
      <c r="A459" s="367"/>
      <c r="B459" s="366"/>
      <c r="C459" s="210"/>
      <c r="D459" s="210"/>
      <c r="E459" s="210"/>
      <c r="F459" s="368"/>
      <c r="G459" s="369"/>
      <c r="H459" s="370"/>
      <c r="I459" s="25"/>
      <c r="K459" s="210"/>
      <c r="L459" s="210"/>
      <c r="M459" s="210"/>
      <c r="N459" s="210"/>
      <c r="O459" s="210"/>
      <c r="P459" s="210"/>
      <c r="Q459" s="210"/>
      <c r="R459" s="210"/>
      <c r="S459" s="210"/>
      <c r="T459" s="210"/>
      <c r="U459" s="210"/>
      <c r="V459" s="210"/>
      <c r="W459" s="210"/>
    </row>
    <row r="460" spans="1:23" s="209" customFormat="1" ht="15" customHeight="1">
      <c r="A460" s="367"/>
      <c r="B460" s="366"/>
      <c r="C460" s="210"/>
      <c r="D460" s="210"/>
      <c r="E460" s="210"/>
      <c r="F460" s="368"/>
      <c r="G460" s="369"/>
      <c r="H460" s="370"/>
      <c r="I460" s="25"/>
      <c r="K460" s="210"/>
      <c r="L460" s="210"/>
      <c r="M460" s="210"/>
      <c r="N460" s="210"/>
      <c r="O460" s="210"/>
      <c r="P460" s="210"/>
      <c r="Q460" s="210"/>
      <c r="R460" s="210"/>
      <c r="S460" s="210"/>
      <c r="T460" s="210"/>
      <c r="U460" s="210"/>
      <c r="V460" s="210"/>
      <c r="W460" s="210"/>
    </row>
    <row r="461" spans="1:23" s="209" customFormat="1" ht="15" customHeight="1">
      <c r="A461" s="367"/>
      <c r="B461" s="366"/>
      <c r="C461" s="210"/>
      <c r="D461" s="210"/>
      <c r="E461" s="210"/>
      <c r="F461" s="368"/>
      <c r="G461" s="369"/>
      <c r="H461" s="370"/>
      <c r="I461" s="25"/>
      <c r="K461" s="210"/>
      <c r="L461" s="210"/>
      <c r="M461" s="210"/>
      <c r="N461" s="210"/>
      <c r="O461" s="210"/>
      <c r="P461" s="210"/>
      <c r="Q461" s="210"/>
      <c r="R461" s="210"/>
      <c r="S461" s="210"/>
      <c r="T461" s="210"/>
      <c r="U461" s="210"/>
      <c r="V461" s="210"/>
      <c r="W461" s="210"/>
    </row>
    <row r="462" spans="1:23" s="209" customFormat="1" ht="15" customHeight="1">
      <c r="A462" s="367"/>
      <c r="B462" s="366"/>
      <c r="C462" s="210"/>
      <c r="D462" s="210"/>
      <c r="E462" s="210"/>
      <c r="F462" s="368"/>
      <c r="G462" s="369"/>
      <c r="H462" s="370"/>
      <c r="I462" s="25"/>
      <c r="K462" s="210"/>
      <c r="L462" s="210"/>
      <c r="M462" s="210"/>
      <c r="N462" s="210"/>
      <c r="O462" s="210"/>
      <c r="P462" s="210"/>
      <c r="Q462" s="210"/>
      <c r="R462" s="210"/>
      <c r="S462" s="210"/>
      <c r="T462" s="210"/>
      <c r="U462" s="210"/>
      <c r="V462" s="210"/>
      <c r="W462" s="210"/>
    </row>
    <row r="463" spans="1:23" s="209" customFormat="1" ht="15" customHeight="1">
      <c r="A463" s="367"/>
      <c r="B463" s="366"/>
      <c r="C463" s="210"/>
      <c r="D463" s="210"/>
      <c r="E463" s="210"/>
      <c r="F463" s="368"/>
      <c r="G463" s="369"/>
      <c r="H463" s="370"/>
      <c r="I463" s="25"/>
      <c r="K463" s="210"/>
      <c r="L463" s="210"/>
      <c r="M463" s="210"/>
      <c r="N463" s="210"/>
      <c r="O463" s="210"/>
      <c r="P463" s="210"/>
      <c r="Q463" s="210"/>
      <c r="R463" s="210"/>
      <c r="S463" s="210"/>
      <c r="T463" s="210"/>
      <c r="U463" s="210"/>
      <c r="V463" s="210"/>
      <c r="W463" s="210"/>
    </row>
    <row r="464" spans="1:23" s="209" customFormat="1" ht="15" customHeight="1">
      <c r="A464" s="367"/>
      <c r="B464" s="366"/>
      <c r="C464" s="210"/>
      <c r="D464" s="210"/>
      <c r="E464" s="210"/>
      <c r="F464" s="368"/>
      <c r="G464" s="369"/>
      <c r="H464" s="370"/>
      <c r="I464" s="25"/>
      <c r="K464" s="210"/>
      <c r="L464" s="210"/>
      <c r="M464" s="210"/>
      <c r="N464" s="210"/>
      <c r="O464" s="210"/>
      <c r="P464" s="210"/>
      <c r="Q464" s="210"/>
      <c r="R464" s="210"/>
      <c r="S464" s="210"/>
      <c r="T464" s="210"/>
      <c r="U464" s="210"/>
      <c r="V464" s="210"/>
      <c r="W464" s="210"/>
    </row>
    <row r="465" spans="1:23" s="209" customFormat="1" ht="15" customHeight="1">
      <c r="A465" s="367"/>
      <c r="B465" s="366"/>
      <c r="C465" s="210"/>
      <c r="D465" s="210"/>
      <c r="E465" s="210"/>
      <c r="F465" s="368"/>
      <c r="G465" s="369"/>
      <c r="H465" s="370"/>
      <c r="I465" s="25"/>
      <c r="K465" s="210"/>
      <c r="L465" s="210"/>
      <c r="M465" s="210"/>
      <c r="N465" s="210"/>
      <c r="O465" s="210"/>
      <c r="P465" s="210"/>
      <c r="Q465" s="210"/>
      <c r="R465" s="210"/>
      <c r="S465" s="210"/>
      <c r="T465" s="210"/>
      <c r="U465" s="210"/>
      <c r="V465" s="210"/>
      <c r="W465" s="210"/>
    </row>
    <row r="466" spans="1:23" s="209" customFormat="1" ht="15" customHeight="1">
      <c r="A466" s="367"/>
      <c r="B466" s="366"/>
      <c r="C466" s="210"/>
      <c r="D466" s="210"/>
      <c r="E466" s="210"/>
      <c r="F466" s="368"/>
      <c r="G466" s="369"/>
      <c r="H466" s="370"/>
      <c r="I466" s="25"/>
      <c r="K466" s="210"/>
      <c r="L466" s="210"/>
      <c r="M466" s="210"/>
      <c r="N466" s="210"/>
      <c r="O466" s="210"/>
      <c r="P466" s="210"/>
      <c r="Q466" s="210"/>
      <c r="R466" s="210"/>
      <c r="S466" s="210"/>
      <c r="T466" s="210"/>
      <c r="U466" s="210"/>
      <c r="V466" s="210"/>
      <c r="W466" s="210"/>
    </row>
    <row r="467" spans="1:23" s="209" customFormat="1" ht="15" customHeight="1">
      <c r="A467" s="367"/>
      <c r="B467" s="366"/>
      <c r="C467" s="210"/>
      <c r="D467" s="210"/>
      <c r="E467" s="210"/>
      <c r="F467" s="368"/>
      <c r="G467" s="369"/>
      <c r="H467" s="370"/>
      <c r="I467" s="25"/>
      <c r="K467" s="210"/>
      <c r="L467" s="210"/>
      <c r="M467" s="210"/>
      <c r="N467" s="210"/>
      <c r="O467" s="210"/>
      <c r="P467" s="210"/>
      <c r="Q467" s="210"/>
      <c r="R467" s="210"/>
      <c r="S467" s="210"/>
      <c r="T467" s="210"/>
      <c r="U467" s="210"/>
      <c r="V467" s="210"/>
      <c r="W467" s="210"/>
    </row>
    <row r="468" spans="1:23" s="209" customFormat="1" ht="15" customHeight="1">
      <c r="A468" s="367"/>
      <c r="B468" s="366"/>
      <c r="C468" s="210"/>
      <c r="D468" s="210"/>
      <c r="E468" s="210"/>
      <c r="F468" s="368"/>
      <c r="G468" s="369"/>
      <c r="H468" s="370"/>
      <c r="I468" s="25"/>
      <c r="K468" s="210"/>
      <c r="L468" s="210"/>
      <c r="M468" s="210"/>
      <c r="N468" s="210"/>
      <c r="O468" s="210"/>
      <c r="P468" s="210"/>
      <c r="Q468" s="210"/>
      <c r="R468" s="210"/>
      <c r="S468" s="210"/>
      <c r="T468" s="210"/>
      <c r="U468" s="210"/>
      <c r="V468" s="210"/>
      <c r="W468" s="210"/>
    </row>
    <row r="469" spans="1:23" s="209" customFormat="1" ht="15" customHeight="1">
      <c r="A469" s="367"/>
      <c r="B469" s="366"/>
      <c r="C469" s="210"/>
      <c r="D469" s="210"/>
      <c r="E469" s="210"/>
      <c r="F469" s="368"/>
      <c r="G469" s="369"/>
      <c r="H469" s="370"/>
      <c r="I469" s="25"/>
      <c r="K469" s="210"/>
      <c r="L469" s="210"/>
      <c r="M469" s="210"/>
      <c r="N469" s="210"/>
      <c r="O469" s="210"/>
      <c r="P469" s="210"/>
      <c r="Q469" s="210"/>
      <c r="R469" s="210"/>
      <c r="S469" s="210"/>
      <c r="T469" s="210"/>
      <c r="U469" s="210"/>
      <c r="V469" s="210"/>
      <c r="W469" s="210"/>
    </row>
    <row r="470" spans="1:23" s="209" customFormat="1" ht="15" customHeight="1">
      <c r="A470" s="367"/>
      <c r="B470" s="366"/>
      <c r="C470" s="210"/>
      <c r="D470" s="210"/>
      <c r="E470" s="210"/>
      <c r="F470" s="368"/>
      <c r="G470" s="369"/>
      <c r="H470" s="370"/>
      <c r="I470" s="25"/>
      <c r="K470" s="210"/>
      <c r="L470" s="210"/>
      <c r="M470" s="210"/>
      <c r="N470" s="210"/>
      <c r="O470" s="210"/>
      <c r="P470" s="210"/>
      <c r="Q470" s="210"/>
      <c r="R470" s="210"/>
      <c r="S470" s="210"/>
      <c r="T470" s="210"/>
      <c r="U470" s="210"/>
      <c r="V470" s="210"/>
      <c r="W470" s="210"/>
    </row>
    <row r="471" spans="1:23" s="209" customFormat="1" ht="15" customHeight="1">
      <c r="A471" s="367"/>
      <c r="B471" s="366"/>
      <c r="C471" s="210"/>
      <c r="D471" s="210"/>
      <c r="E471" s="210"/>
      <c r="F471" s="368"/>
      <c r="G471" s="369"/>
      <c r="H471" s="370"/>
      <c r="I471" s="25"/>
      <c r="K471" s="210"/>
      <c r="L471" s="210"/>
      <c r="M471" s="210"/>
      <c r="N471" s="210"/>
      <c r="O471" s="210"/>
      <c r="P471" s="210"/>
      <c r="Q471" s="210"/>
      <c r="R471" s="210"/>
      <c r="S471" s="210"/>
      <c r="T471" s="210"/>
      <c r="U471" s="210"/>
      <c r="V471" s="210"/>
      <c r="W471" s="210"/>
    </row>
    <row r="472" spans="1:23" s="209" customFormat="1" ht="15" customHeight="1">
      <c r="A472" s="367"/>
      <c r="B472" s="366"/>
      <c r="C472" s="210"/>
      <c r="D472" s="210"/>
      <c r="E472" s="210"/>
      <c r="F472" s="368"/>
      <c r="G472" s="369"/>
      <c r="H472" s="370"/>
      <c r="I472" s="25"/>
      <c r="K472" s="210"/>
      <c r="L472" s="210"/>
      <c r="M472" s="210"/>
      <c r="N472" s="210"/>
      <c r="O472" s="210"/>
      <c r="P472" s="210"/>
      <c r="Q472" s="210"/>
      <c r="R472" s="210"/>
      <c r="S472" s="210"/>
      <c r="T472" s="210"/>
      <c r="U472" s="210"/>
      <c r="V472" s="210"/>
      <c r="W472" s="210"/>
    </row>
    <row r="473" spans="1:23" s="209" customFormat="1" ht="15" customHeight="1">
      <c r="A473" s="367"/>
      <c r="B473" s="366"/>
      <c r="C473" s="210"/>
      <c r="D473" s="210"/>
      <c r="E473" s="210"/>
      <c r="F473" s="368"/>
      <c r="G473" s="369"/>
      <c r="H473" s="370"/>
      <c r="I473" s="25"/>
      <c r="K473" s="210"/>
      <c r="L473" s="210"/>
      <c r="M473" s="210"/>
      <c r="N473" s="210"/>
      <c r="O473" s="210"/>
      <c r="P473" s="210"/>
      <c r="Q473" s="210"/>
      <c r="R473" s="210"/>
      <c r="S473" s="210"/>
      <c r="T473" s="210"/>
      <c r="U473" s="210"/>
      <c r="V473" s="210"/>
      <c r="W473" s="210"/>
    </row>
    <row r="474" spans="1:23" s="209" customFormat="1" ht="15" customHeight="1">
      <c r="A474" s="367"/>
      <c r="B474" s="366"/>
      <c r="C474" s="210"/>
      <c r="D474" s="210"/>
      <c r="E474" s="210"/>
      <c r="F474" s="368"/>
      <c r="G474" s="369"/>
      <c r="H474" s="370"/>
      <c r="I474" s="25"/>
      <c r="K474" s="210"/>
      <c r="L474" s="210"/>
      <c r="M474" s="210"/>
      <c r="N474" s="210"/>
      <c r="O474" s="210"/>
      <c r="P474" s="210"/>
      <c r="Q474" s="210"/>
      <c r="R474" s="210"/>
      <c r="S474" s="210"/>
      <c r="T474" s="210"/>
      <c r="U474" s="210"/>
      <c r="V474" s="210"/>
      <c r="W474" s="210"/>
    </row>
    <row r="475" spans="1:23" s="209" customFormat="1" ht="15" customHeight="1">
      <c r="A475" s="367"/>
      <c r="B475" s="366"/>
      <c r="C475" s="210"/>
      <c r="D475" s="210"/>
      <c r="E475" s="210"/>
      <c r="F475" s="368"/>
      <c r="G475" s="369"/>
      <c r="H475" s="370"/>
      <c r="I475" s="25"/>
      <c r="K475" s="210"/>
      <c r="L475" s="210"/>
      <c r="M475" s="210"/>
      <c r="N475" s="210"/>
      <c r="O475" s="210"/>
      <c r="P475" s="210"/>
      <c r="Q475" s="210"/>
      <c r="R475" s="210"/>
      <c r="S475" s="210"/>
      <c r="T475" s="210"/>
      <c r="U475" s="210"/>
      <c r="V475" s="210"/>
      <c r="W475" s="210"/>
    </row>
    <row r="476" spans="1:23" s="209" customFormat="1" ht="15" customHeight="1">
      <c r="A476" s="367"/>
      <c r="B476" s="366"/>
      <c r="C476" s="210"/>
      <c r="D476" s="210"/>
      <c r="E476" s="210"/>
      <c r="F476" s="368"/>
      <c r="G476" s="369"/>
      <c r="H476" s="370"/>
      <c r="I476" s="25"/>
      <c r="K476" s="210"/>
      <c r="L476" s="210"/>
      <c r="M476" s="210"/>
      <c r="N476" s="210"/>
      <c r="O476" s="210"/>
      <c r="P476" s="210"/>
      <c r="Q476" s="210"/>
      <c r="R476" s="210"/>
      <c r="S476" s="210"/>
      <c r="T476" s="210"/>
      <c r="U476" s="210"/>
      <c r="V476" s="210"/>
      <c r="W476" s="210"/>
    </row>
    <row r="477" spans="1:23" s="209" customFormat="1" ht="15" customHeight="1">
      <c r="A477" s="367"/>
      <c r="B477" s="366"/>
      <c r="C477" s="210"/>
      <c r="D477" s="210"/>
      <c r="E477" s="210"/>
      <c r="F477" s="368"/>
      <c r="G477" s="369"/>
      <c r="H477" s="370"/>
      <c r="I477" s="25"/>
      <c r="K477" s="210"/>
      <c r="L477" s="210"/>
      <c r="M477" s="210"/>
      <c r="N477" s="210"/>
      <c r="O477" s="210"/>
      <c r="P477" s="210"/>
      <c r="Q477" s="210"/>
      <c r="R477" s="210"/>
      <c r="S477" s="210"/>
      <c r="T477" s="210"/>
      <c r="U477" s="210"/>
      <c r="V477" s="210"/>
      <c r="W477" s="210"/>
    </row>
    <row r="478" spans="1:23" s="209" customFormat="1" ht="15" customHeight="1">
      <c r="A478" s="367"/>
      <c r="B478" s="366"/>
      <c r="C478" s="210"/>
      <c r="D478" s="210"/>
      <c r="E478" s="210"/>
      <c r="F478" s="368"/>
      <c r="G478" s="369"/>
      <c r="H478" s="370"/>
      <c r="I478" s="25"/>
      <c r="K478" s="210"/>
      <c r="L478" s="210"/>
      <c r="M478" s="210"/>
      <c r="N478" s="210"/>
      <c r="O478" s="210"/>
      <c r="P478" s="210"/>
      <c r="Q478" s="210"/>
      <c r="R478" s="210"/>
      <c r="S478" s="210"/>
      <c r="T478" s="210"/>
      <c r="U478" s="210"/>
      <c r="V478" s="210"/>
      <c r="W478" s="210"/>
    </row>
    <row r="479" spans="1:23" s="209" customFormat="1" ht="15" customHeight="1">
      <c r="A479" s="367"/>
      <c r="B479" s="366"/>
      <c r="C479" s="210"/>
      <c r="D479" s="210"/>
      <c r="E479" s="210"/>
      <c r="F479" s="368"/>
      <c r="G479" s="369"/>
      <c r="H479" s="370"/>
      <c r="I479" s="25"/>
      <c r="K479" s="210"/>
      <c r="L479" s="210"/>
      <c r="M479" s="210"/>
      <c r="N479" s="210"/>
      <c r="O479" s="210"/>
      <c r="P479" s="210"/>
      <c r="Q479" s="210"/>
      <c r="R479" s="210"/>
      <c r="S479" s="210"/>
      <c r="T479" s="210"/>
      <c r="U479" s="210"/>
      <c r="V479" s="210"/>
      <c r="W479" s="210"/>
    </row>
    <row r="480" spans="1:23" s="209" customFormat="1" ht="15" customHeight="1">
      <c r="A480" s="367"/>
      <c r="B480" s="366"/>
      <c r="C480" s="210"/>
      <c r="D480" s="210"/>
      <c r="E480" s="210"/>
      <c r="F480" s="368"/>
      <c r="G480" s="369"/>
      <c r="H480" s="370"/>
      <c r="I480" s="25"/>
      <c r="K480" s="210"/>
      <c r="L480" s="210"/>
      <c r="M480" s="210"/>
      <c r="N480" s="210"/>
      <c r="O480" s="210"/>
      <c r="P480" s="210"/>
      <c r="Q480" s="210"/>
      <c r="R480" s="210"/>
      <c r="S480" s="210"/>
      <c r="T480" s="210"/>
      <c r="U480" s="210"/>
      <c r="V480" s="210"/>
      <c r="W480" s="210"/>
    </row>
    <row r="481" spans="1:23" s="209" customFormat="1" ht="15" customHeight="1">
      <c r="A481" s="367"/>
      <c r="B481" s="366"/>
      <c r="C481" s="210"/>
      <c r="D481" s="210"/>
      <c r="E481" s="210"/>
      <c r="F481" s="368"/>
      <c r="G481" s="369"/>
      <c r="H481" s="370"/>
      <c r="I481" s="25"/>
      <c r="K481" s="210"/>
      <c r="L481" s="210"/>
      <c r="M481" s="210"/>
      <c r="N481" s="210"/>
      <c r="O481" s="210"/>
      <c r="P481" s="210"/>
      <c r="Q481" s="210"/>
      <c r="R481" s="210"/>
      <c r="S481" s="210"/>
      <c r="T481" s="210"/>
      <c r="U481" s="210"/>
      <c r="V481" s="210"/>
      <c r="W481" s="210"/>
    </row>
    <row r="482" spans="1:23" s="209" customFormat="1" ht="15" customHeight="1">
      <c r="A482" s="367"/>
      <c r="B482" s="366"/>
      <c r="C482" s="210"/>
      <c r="D482" s="210"/>
      <c r="E482" s="210"/>
      <c r="F482" s="368"/>
      <c r="G482" s="369"/>
      <c r="H482" s="370"/>
      <c r="I482" s="25"/>
      <c r="K482" s="210"/>
      <c r="L482" s="210"/>
      <c r="M482" s="210"/>
      <c r="N482" s="210"/>
      <c r="O482" s="210"/>
      <c r="P482" s="210"/>
      <c r="Q482" s="210"/>
      <c r="R482" s="210"/>
      <c r="S482" s="210"/>
      <c r="T482" s="210"/>
      <c r="U482" s="210"/>
      <c r="V482" s="210"/>
      <c r="W482" s="210"/>
    </row>
    <row r="483" spans="1:23" s="209" customFormat="1" ht="15" customHeight="1">
      <c r="A483" s="367"/>
      <c r="B483" s="366"/>
      <c r="C483" s="210"/>
      <c r="D483" s="210"/>
      <c r="E483" s="210"/>
      <c r="F483" s="368"/>
      <c r="G483" s="369"/>
      <c r="H483" s="370"/>
      <c r="I483" s="25"/>
      <c r="K483" s="210"/>
      <c r="L483" s="210"/>
      <c r="M483" s="210"/>
      <c r="N483" s="210"/>
      <c r="O483" s="210"/>
      <c r="P483" s="210"/>
      <c r="Q483" s="210"/>
      <c r="R483" s="210"/>
      <c r="S483" s="210"/>
      <c r="T483" s="210"/>
      <c r="U483" s="210"/>
      <c r="V483" s="210"/>
      <c r="W483" s="210"/>
    </row>
    <row r="484" spans="1:23" s="209" customFormat="1" ht="15" customHeight="1">
      <c r="A484" s="367"/>
      <c r="B484" s="366"/>
      <c r="C484" s="210"/>
      <c r="D484" s="210"/>
      <c r="E484" s="210"/>
      <c r="F484" s="368"/>
      <c r="G484" s="369"/>
      <c r="H484" s="370"/>
      <c r="I484" s="25"/>
      <c r="K484" s="210"/>
      <c r="L484" s="210"/>
      <c r="M484" s="210"/>
      <c r="N484" s="210"/>
      <c r="O484" s="210"/>
      <c r="P484" s="210"/>
      <c r="Q484" s="210"/>
      <c r="R484" s="210"/>
      <c r="S484" s="210"/>
      <c r="T484" s="210"/>
      <c r="U484" s="210"/>
      <c r="V484" s="210"/>
      <c r="W484" s="210"/>
    </row>
    <row r="485" spans="1:23" s="209" customFormat="1" ht="15" customHeight="1">
      <c r="A485" s="367"/>
      <c r="B485" s="366"/>
      <c r="C485" s="210"/>
      <c r="D485" s="210"/>
      <c r="E485" s="210"/>
      <c r="F485" s="368"/>
      <c r="G485" s="369"/>
      <c r="H485" s="370"/>
      <c r="I485" s="25"/>
      <c r="K485" s="210"/>
      <c r="L485" s="210"/>
      <c r="M485" s="210"/>
      <c r="N485" s="210"/>
      <c r="O485" s="210"/>
      <c r="P485" s="210"/>
      <c r="Q485" s="210"/>
      <c r="R485" s="210"/>
      <c r="S485" s="210"/>
      <c r="T485" s="210"/>
      <c r="U485" s="210"/>
      <c r="V485" s="210"/>
      <c r="W485" s="210"/>
    </row>
    <row r="486" spans="1:23" s="209" customFormat="1" ht="15" customHeight="1">
      <c r="A486" s="367"/>
      <c r="B486" s="366"/>
      <c r="C486" s="210"/>
      <c r="D486" s="210"/>
      <c r="E486" s="210"/>
      <c r="F486" s="368"/>
      <c r="G486" s="369"/>
      <c r="H486" s="370"/>
      <c r="I486" s="25"/>
      <c r="K486" s="210"/>
      <c r="L486" s="210"/>
      <c r="M486" s="210"/>
      <c r="N486" s="210"/>
      <c r="O486" s="210"/>
      <c r="P486" s="210"/>
      <c r="Q486" s="210"/>
      <c r="R486" s="210"/>
      <c r="S486" s="210"/>
      <c r="T486" s="210"/>
      <c r="U486" s="210"/>
      <c r="V486" s="210"/>
      <c r="W486" s="210"/>
    </row>
    <row r="487" spans="1:23" s="209" customFormat="1" ht="15" customHeight="1">
      <c r="A487" s="367"/>
      <c r="B487" s="366"/>
      <c r="C487" s="210"/>
      <c r="D487" s="210"/>
      <c r="E487" s="210"/>
      <c r="F487" s="368"/>
      <c r="G487" s="369"/>
      <c r="H487" s="370"/>
      <c r="I487" s="25"/>
      <c r="K487" s="210"/>
      <c r="L487" s="210"/>
      <c r="M487" s="210"/>
      <c r="N487" s="210"/>
      <c r="O487" s="210"/>
      <c r="P487" s="210"/>
      <c r="Q487" s="210"/>
      <c r="R487" s="210"/>
      <c r="S487" s="210"/>
      <c r="T487" s="210"/>
      <c r="U487" s="210"/>
      <c r="V487" s="210"/>
      <c r="W487" s="210"/>
    </row>
    <row r="488" spans="1:23" s="209" customFormat="1" ht="15" customHeight="1">
      <c r="A488" s="367"/>
      <c r="B488" s="366"/>
      <c r="C488" s="210"/>
      <c r="D488" s="210"/>
      <c r="E488" s="210"/>
      <c r="F488" s="368"/>
      <c r="G488" s="369"/>
      <c r="H488" s="370"/>
      <c r="I488" s="25"/>
      <c r="K488" s="210"/>
      <c r="L488" s="210"/>
      <c r="M488" s="210"/>
      <c r="N488" s="210"/>
      <c r="O488" s="210"/>
      <c r="P488" s="210"/>
      <c r="Q488" s="210"/>
      <c r="R488" s="210"/>
      <c r="S488" s="210"/>
      <c r="T488" s="210"/>
      <c r="U488" s="210"/>
      <c r="V488" s="210"/>
      <c r="W488" s="210"/>
    </row>
    <row r="489" spans="1:23" s="209" customFormat="1" ht="15" customHeight="1">
      <c r="A489" s="367"/>
      <c r="B489" s="366"/>
      <c r="C489" s="210"/>
      <c r="D489" s="210"/>
      <c r="E489" s="210"/>
      <c r="F489" s="368"/>
      <c r="G489" s="369"/>
      <c r="H489" s="370"/>
      <c r="I489" s="25"/>
      <c r="K489" s="210"/>
      <c r="L489" s="210"/>
      <c r="M489" s="210"/>
      <c r="N489" s="210"/>
      <c r="O489" s="210"/>
      <c r="P489" s="210"/>
      <c r="Q489" s="210"/>
      <c r="R489" s="210"/>
      <c r="S489" s="210"/>
      <c r="T489" s="210"/>
      <c r="U489" s="210"/>
      <c r="V489" s="210"/>
      <c r="W489" s="210"/>
    </row>
    <row r="490" spans="1:23" s="209" customFormat="1" ht="15" customHeight="1">
      <c r="A490" s="367"/>
      <c r="B490" s="366"/>
      <c r="C490" s="210"/>
      <c r="D490" s="210"/>
      <c r="E490" s="210"/>
      <c r="F490" s="368"/>
      <c r="G490" s="369"/>
      <c r="H490" s="370"/>
      <c r="I490" s="25"/>
      <c r="K490" s="210"/>
      <c r="L490" s="210"/>
      <c r="M490" s="210"/>
      <c r="N490" s="210"/>
      <c r="O490" s="210"/>
      <c r="P490" s="210"/>
      <c r="Q490" s="210"/>
      <c r="R490" s="210"/>
      <c r="S490" s="210"/>
      <c r="T490" s="210"/>
      <c r="U490" s="210"/>
      <c r="V490" s="210"/>
      <c r="W490" s="210"/>
    </row>
    <row r="491" spans="1:23" s="209" customFormat="1" ht="15" customHeight="1">
      <c r="A491" s="367"/>
      <c r="B491" s="366"/>
      <c r="C491" s="210"/>
      <c r="D491" s="210"/>
      <c r="E491" s="210"/>
      <c r="F491" s="368"/>
      <c r="G491" s="369"/>
      <c r="H491" s="370"/>
      <c r="I491" s="25"/>
      <c r="K491" s="210"/>
      <c r="L491" s="210"/>
      <c r="M491" s="210"/>
      <c r="N491" s="210"/>
      <c r="O491" s="210"/>
      <c r="P491" s="210"/>
      <c r="Q491" s="210"/>
      <c r="R491" s="210"/>
      <c r="S491" s="210"/>
      <c r="T491" s="210"/>
      <c r="U491" s="210"/>
      <c r="V491" s="210"/>
      <c r="W491" s="210"/>
    </row>
    <row r="492" spans="1:23" s="209" customFormat="1" ht="15" customHeight="1">
      <c r="A492" s="367"/>
      <c r="B492" s="366"/>
      <c r="C492" s="210"/>
      <c r="D492" s="210"/>
      <c r="E492" s="210"/>
      <c r="F492" s="368"/>
      <c r="G492" s="369"/>
      <c r="H492" s="370"/>
      <c r="I492" s="25"/>
      <c r="K492" s="210"/>
      <c r="L492" s="210"/>
      <c r="M492" s="210"/>
      <c r="N492" s="210"/>
      <c r="O492" s="210"/>
      <c r="P492" s="210"/>
      <c r="Q492" s="210"/>
      <c r="R492" s="210"/>
      <c r="S492" s="210"/>
      <c r="T492" s="210"/>
      <c r="U492" s="210"/>
      <c r="V492" s="210"/>
      <c r="W492" s="210"/>
    </row>
    <row r="493" spans="1:23" s="209" customFormat="1" ht="15" customHeight="1">
      <c r="A493" s="367"/>
      <c r="B493" s="366"/>
      <c r="C493" s="210"/>
      <c r="D493" s="210"/>
      <c r="E493" s="210"/>
      <c r="F493" s="368"/>
      <c r="G493" s="369"/>
      <c r="H493" s="370"/>
      <c r="I493" s="25"/>
      <c r="K493" s="210"/>
      <c r="L493" s="210"/>
      <c r="M493" s="210"/>
      <c r="N493" s="210"/>
      <c r="O493" s="210"/>
      <c r="P493" s="210"/>
      <c r="Q493" s="210"/>
      <c r="R493" s="210"/>
      <c r="S493" s="210"/>
      <c r="T493" s="210"/>
      <c r="U493" s="210"/>
      <c r="V493" s="210"/>
      <c r="W493" s="210"/>
    </row>
    <row r="494" spans="1:23" s="209" customFormat="1" ht="15" customHeight="1">
      <c r="A494" s="367"/>
      <c r="B494" s="366"/>
      <c r="C494" s="210"/>
      <c r="D494" s="210"/>
      <c r="E494" s="210"/>
      <c r="F494" s="368"/>
      <c r="G494" s="369"/>
      <c r="H494" s="370"/>
      <c r="I494" s="25"/>
      <c r="K494" s="210"/>
      <c r="L494" s="210"/>
      <c r="M494" s="210"/>
      <c r="N494" s="210"/>
      <c r="O494" s="210"/>
      <c r="P494" s="210"/>
      <c r="Q494" s="210"/>
      <c r="R494" s="210"/>
      <c r="S494" s="210"/>
      <c r="T494" s="210"/>
      <c r="U494" s="210"/>
      <c r="V494" s="210"/>
      <c r="W494" s="210"/>
    </row>
    <row r="495" spans="1:23" s="209" customFormat="1" ht="15" customHeight="1">
      <c r="A495" s="367"/>
      <c r="B495" s="366"/>
      <c r="C495" s="210"/>
      <c r="D495" s="210"/>
      <c r="E495" s="210"/>
      <c r="F495" s="368"/>
      <c r="G495" s="369"/>
      <c r="H495" s="370"/>
      <c r="I495" s="25"/>
      <c r="K495" s="210"/>
      <c r="L495" s="210"/>
      <c r="M495" s="210"/>
      <c r="N495" s="210"/>
      <c r="O495" s="210"/>
      <c r="P495" s="210"/>
      <c r="Q495" s="210"/>
      <c r="R495" s="210"/>
      <c r="S495" s="210"/>
      <c r="T495" s="210"/>
      <c r="U495" s="210"/>
      <c r="V495" s="210"/>
      <c r="W495" s="210"/>
    </row>
    <row r="496" spans="1:23" s="209" customFormat="1" ht="15" customHeight="1">
      <c r="A496" s="367"/>
      <c r="B496" s="366"/>
      <c r="C496" s="210"/>
      <c r="D496" s="210"/>
      <c r="E496" s="210"/>
      <c r="F496" s="368"/>
      <c r="G496" s="369"/>
      <c r="H496" s="370"/>
      <c r="I496" s="25"/>
      <c r="K496" s="210"/>
      <c r="L496" s="210"/>
      <c r="M496" s="210"/>
      <c r="N496" s="210"/>
      <c r="O496" s="210"/>
      <c r="P496" s="210"/>
      <c r="Q496" s="210"/>
      <c r="R496" s="210"/>
      <c r="S496" s="210"/>
      <c r="T496" s="210"/>
      <c r="U496" s="210"/>
      <c r="V496" s="210"/>
      <c r="W496" s="210"/>
    </row>
    <row r="497" spans="1:23" s="209" customFormat="1" ht="15" customHeight="1">
      <c r="A497" s="367"/>
      <c r="B497" s="366"/>
      <c r="C497" s="210"/>
      <c r="D497" s="210"/>
      <c r="E497" s="210"/>
      <c r="F497" s="368"/>
      <c r="G497" s="369"/>
      <c r="H497" s="370"/>
      <c r="I497" s="25"/>
      <c r="K497" s="210"/>
      <c r="L497" s="210"/>
      <c r="M497" s="210"/>
      <c r="N497" s="210"/>
      <c r="O497" s="210"/>
      <c r="P497" s="210"/>
      <c r="Q497" s="210"/>
      <c r="R497" s="210"/>
      <c r="S497" s="210"/>
      <c r="T497" s="210"/>
      <c r="U497" s="210"/>
      <c r="V497" s="210"/>
      <c r="W497" s="210"/>
    </row>
    <row r="498" spans="1:23" s="209" customFormat="1" ht="15" customHeight="1">
      <c r="A498" s="367"/>
      <c r="B498" s="366"/>
      <c r="C498" s="210"/>
      <c r="D498" s="210"/>
      <c r="E498" s="210"/>
      <c r="F498" s="368"/>
      <c r="G498" s="369"/>
      <c r="H498" s="370"/>
      <c r="I498" s="25"/>
      <c r="K498" s="210"/>
      <c r="L498" s="210"/>
      <c r="M498" s="210"/>
      <c r="N498" s="210"/>
      <c r="O498" s="210"/>
      <c r="P498" s="210"/>
      <c r="Q498" s="210"/>
      <c r="R498" s="210"/>
      <c r="S498" s="210"/>
      <c r="T498" s="210"/>
      <c r="U498" s="210"/>
      <c r="V498" s="210"/>
      <c r="W498" s="210"/>
    </row>
    <row r="499" spans="1:23" s="209" customFormat="1" ht="15" customHeight="1">
      <c r="A499" s="367"/>
      <c r="B499" s="366"/>
      <c r="C499" s="210"/>
      <c r="D499" s="210"/>
      <c r="E499" s="210"/>
      <c r="F499" s="368"/>
      <c r="G499" s="369"/>
      <c r="H499" s="370"/>
      <c r="I499" s="25"/>
      <c r="K499" s="210"/>
      <c r="L499" s="210"/>
      <c r="M499" s="210"/>
      <c r="N499" s="210"/>
      <c r="O499" s="210"/>
      <c r="P499" s="210"/>
      <c r="Q499" s="210"/>
      <c r="R499" s="210"/>
      <c r="S499" s="210"/>
      <c r="T499" s="210"/>
      <c r="U499" s="210"/>
      <c r="V499" s="210"/>
      <c r="W499" s="210"/>
    </row>
    <row r="500" spans="1:23" s="209" customFormat="1" ht="15" customHeight="1">
      <c r="A500" s="367"/>
      <c r="B500" s="366"/>
      <c r="C500" s="210"/>
      <c r="D500" s="210"/>
      <c r="E500" s="210"/>
      <c r="F500" s="368"/>
      <c r="G500" s="369"/>
      <c r="H500" s="370"/>
      <c r="I500" s="25"/>
      <c r="K500" s="210"/>
      <c r="L500" s="210"/>
      <c r="M500" s="210"/>
      <c r="N500" s="210"/>
      <c r="O500" s="210"/>
      <c r="P500" s="210"/>
      <c r="Q500" s="210"/>
      <c r="R500" s="210"/>
      <c r="S500" s="210"/>
      <c r="T500" s="210"/>
      <c r="U500" s="210"/>
      <c r="V500" s="210"/>
      <c r="W500" s="210"/>
    </row>
    <row r="501" spans="1:23" s="209" customFormat="1" ht="15" customHeight="1">
      <c r="A501" s="367"/>
      <c r="B501" s="366"/>
      <c r="C501" s="210"/>
      <c r="D501" s="210"/>
      <c r="E501" s="210"/>
      <c r="F501" s="368"/>
      <c r="G501" s="369"/>
      <c r="H501" s="370"/>
      <c r="I501" s="25"/>
      <c r="K501" s="210"/>
      <c r="L501" s="210"/>
      <c r="M501" s="210"/>
      <c r="N501" s="210"/>
      <c r="O501" s="210"/>
      <c r="P501" s="210"/>
      <c r="Q501" s="210"/>
      <c r="R501" s="210"/>
      <c r="S501" s="210"/>
      <c r="T501" s="210"/>
      <c r="U501" s="210"/>
      <c r="V501" s="210"/>
      <c r="W501" s="210"/>
    </row>
    <row r="502" spans="1:23" s="209" customFormat="1" ht="15" customHeight="1">
      <c r="A502" s="367"/>
      <c r="B502" s="366"/>
      <c r="C502" s="210"/>
      <c r="D502" s="210"/>
      <c r="E502" s="210"/>
      <c r="F502" s="368"/>
      <c r="G502" s="369"/>
      <c r="H502" s="370"/>
      <c r="I502" s="25"/>
      <c r="K502" s="210"/>
      <c r="L502" s="210"/>
      <c r="M502" s="210"/>
      <c r="N502" s="210"/>
      <c r="O502" s="210"/>
      <c r="P502" s="210"/>
      <c r="Q502" s="210"/>
      <c r="R502" s="210"/>
      <c r="S502" s="210"/>
      <c r="T502" s="210"/>
      <c r="U502" s="210"/>
      <c r="V502" s="210"/>
      <c r="W502" s="210"/>
    </row>
    <row r="503" spans="1:23" s="209" customFormat="1" ht="15" customHeight="1">
      <c r="A503" s="367"/>
      <c r="B503" s="366"/>
      <c r="C503" s="210"/>
      <c r="D503" s="210"/>
      <c r="E503" s="210"/>
      <c r="F503" s="368"/>
      <c r="G503" s="369"/>
      <c r="H503" s="370"/>
      <c r="I503" s="25"/>
      <c r="K503" s="210"/>
      <c r="L503" s="210"/>
      <c r="M503" s="210"/>
      <c r="N503" s="210"/>
      <c r="O503" s="210"/>
      <c r="P503" s="210"/>
      <c r="Q503" s="210"/>
      <c r="R503" s="210"/>
      <c r="S503" s="210"/>
      <c r="T503" s="210"/>
      <c r="U503" s="210"/>
      <c r="V503" s="210"/>
      <c r="W503" s="210"/>
    </row>
    <row r="504" spans="1:23" s="209" customFormat="1" ht="15" customHeight="1">
      <c r="A504" s="367"/>
      <c r="B504" s="366"/>
      <c r="C504" s="210"/>
      <c r="D504" s="210"/>
      <c r="E504" s="210"/>
      <c r="F504" s="368"/>
      <c r="G504" s="369"/>
      <c r="H504" s="370"/>
      <c r="I504" s="25"/>
      <c r="K504" s="210"/>
      <c r="L504" s="210"/>
      <c r="M504" s="210"/>
      <c r="N504" s="210"/>
      <c r="O504" s="210"/>
      <c r="P504" s="210"/>
      <c r="Q504" s="210"/>
      <c r="R504" s="210"/>
      <c r="S504" s="210"/>
      <c r="T504" s="210"/>
      <c r="U504" s="210"/>
      <c r="V504" s="210"/>
      <c r="W504" s="210"/>
    </row>
    <row r="505" spans="1:23" s="209" customFormat="1" ht="15" customHeight="1">
      <c r="A505" s="367"/>
      <c r="B505" s="366"/>
      <c r="C505" s="210"/>
      <c r="D505" s="210"/>
      <c r="E505" s="210"/>
      <c r="F505" s="368"/>
      <c r="G505" s="369"/>
      <c r="H505" s="370"/>
      <c r="I505" s="25"/>
      <c r="K505" s="210"/>
      <c r="L505" s="210"/>
      <c r="M505" s="210"/>
      <c r="N505" s="210"/>
      <c r="O505" s="210"/>
      <c r="P505" s="210"/>
      <c r="Q505" s="210"/>
      <c r="R505" s="210"/>
      <c r="S505" s="210"/>
      <c r="T505" s="210"/>
      <c r="U505" s="210"/>
      <c r="V505" s="210"/>
      <c r="W505" s="210"/>
    </row>
    <row r="506" spans="1:23" s="209" customFormat="1" ht="15" customHeight="1">
      <c r="A506" s="367"/>
      <c r="B506" s="366"/>
      <c r="C506" s="210"/>
      <c r="D506" s="210"/>
      <c r="E506" s="210"/>
      <c r="F506" s="368"/>
      <c r="G506" s="369"/>
      <c r="H506" s="370"/>
      <c r="I506" s="25"/>
      <c r="K506" s="210"/>
      <c r="L506" s="210"/>
      <c r="M506" s="210"/>
      <c r="N506" s="210"/>
      <c r="O506" s="210"/>
      <c r="P506" s="210"/>
      <c r="Q506" s="210"/>
      <c r="R506" s="210"/>
      <c r="S506" s="210"/>
      <c r="T506" s="210"/>
      <c r="U506" s="210"/>
      <c r="V506" s="210"/>
      <c r="W506" s="210"/>
    </row>
    <row r="507" spans="1:23" s="209" customFormat="1" ht="15" customHeight="1">
      <c r="A507" s="367"/>
      <c r="B507" s="366"/>
      <c r="C507" s="210"/>
      <c r="D507" s="210"/>
      <c r="E507" s="210"/>
      <c r="F507" s="368"/>
      <c r="G507" s="369"/>
      <c r="H507" s="370"/>
      <c r="I507" s="25"/>
      <c r="K507" s="210"/>
      <c r="L507" s="210"/>
      <c r="M507" s="210"/>
      <c r="N507" s="210"/>
      <c r="O507" s="210"/>
      <c r="P507" s="210"/>
      <c r="Q507" s="210"/>
      <c r="R507" s="210"/>
      <c r="S507" s="210"/>
      <c r="T507" s="210"/>
      <c r="U507" s="210"/>
      <c r="V507" s="210"/>
      <c r="W507" s="210"/>
    </row>
    <row r="508" spans="1:23" s="209" customFormat="1" ht="15" customHeight="1">
      <c r="A508" s="367"/>
      <c r="B508" s="366"/>
      <c r="C508" s="210"/>
      <c r="D508" s="210"/>
      <c r="E508" s="210"/>
      <c r="F508" s="368"/>
      <c r="G508" s="369"/>
      <c r="H508" s="370"/>
      <c r="I508" s="25"/>
      <c r="K508" s="210"/>
      <c r="L508" s="210"/>
      <c r="M508" s="210"/>
      <c r="N508" s="210"/>
      <c r="O508" s="210"/>
      <c r="P508" s="210"/>
      <c r="Q508" s="210"/>
      <c r="R508" s="210"/>
      <c r="S508" s="210"/>
      <c r="T508" s="210"/>
      <c r="U508" s="210"/>
      <c r="V508" s="210"/>
      <c r="W508" s="210"/>
    </row>
    <row r="509" spans="1:23" s="209" customFormat="1" ht="15" customHeight="1">
      <c r="A509" s="367"/>
      <c r="B509" s="366"/>
      <c r="C509" s="210"/>
      <c r="D509" s="210"/>
      <c r="E509" s="210"/>
      <c r="F509" s="368"/>
      <c r="G509" s="369"/>
      <c r="H509" s="370"/>
      <c r="I509" s="25"/>
      <c r="K509" s="210"/>
      <c r="L509" s="210"/>
      <c r="M509" s="210"/>
      <c r="N509" s="210"/>
      <c r="O509" s="210"/>
      <c r="P509" s="210"/>
      <c r="Q509" s="210"/>
      <c r="R509" s="210"/>
      <c r="S509" s="210"/>
      <c r="T509" s="210"/>
      <c r="U509" s="210"/>
      <c r="V509" s="210"/>
      <c r="W509" s="210"/>
    </row>
    <row r="510" spans="1:23" s="209" customFormat="1" ht="15" customHeight="1">
      <c r="A510" s="367"/>
      <c r="B510" s="366"/>
      <c r="C510" s="210"/>
      <c r="D510" s="210"/>
      <c r="E510" s="210"/>
      <c r="F510" s="368"/>
      <c r="G510" s="369"/>
      <c r="H510" s="370"/>
      <c r="I510" s="25"/>
      <c r="K510" s="210"/>
      <c r="L510" s="210"/>
      <c r="M510" s="210"/>
      <c r="N510" s="210"/>
      <c r="O510" s="210"/>
      <c r="P510" s="210"/>
      <c r="Q510" s="210"/>
      <c r="R510" s="210"/>
      <c r="S510" s="210"/>
      <c r="T510" s="210"/>
      <c r="U510" s="210"/>
      <c r="V510" s="210"/>
      <c r="W510" s="210"/>
    </row>
    <row r="511" spans="1:23" s="209" customFormat="1" ht="15" customHeight="1">
      <c r="A511" s="367"/>
      <c r="B511" s="366"/>
      <c r="C511" s="210"/>
      <c r="D511" s="210"/>
      <c r="E511" s="210"/>
      <c r="F511" s="368"/>
      <c r="G511" s="369"/>
      <c r="H511" s="370"/>
      <c r="I511" s="25"/>
      <c r="K511" s="210"/>
      <c r="L511" s="210"/>
      <c r="M511" s="210"/>
      <c r="N511" s="210"/>
      <c r="O511" s="210"/>
      <c r="P511" s="210"/>
      <c r="Q511" s="210"/>
      <c r="R511" s="210"/>
      <c r="S511" s="210"/>
      <c r="T511" s="210"/>
      <c r="U511" s="210"/>
      <c r="V511" s="210"/>
      <c r="W511" s="210"/>
    </row>
    <row r="512" spans="1:23" s="209" customFormat="1" ht="15" customHeight="1">
      <c r="A512" s="367"/>
      <c r="B512" s="366"/>
      <c r="C512" s="210"/>
      <c r="D512" s="210"/>
      <c r="E512" s="210"/>
      <c r="F512" s="368"/>
      <c r="G512" s="369"/>
      <c r="H512" s="370"/>
      <c r="I512" s="25"/>
      <c r="K512" s="210"/>
      <c r="L512" s="210"/>
      <c r="M512" s="210"/>
      <c r="N512" s="210"/>
      <c r="O512" s="210"/>
      <c r="P512" s="210"/>
      <c r="Q512" s="210"/>
      <c r="R512" s="210"/>
      <c r="S512" s="210"/>
      <c r="T512" s="210"/>
      <c r="U512" s="210"/>
      <c r="V512" s="210"/>
      <c r="W512" s="210"/>
    </row>
    <row r="513" spans="1:23" s="209" customFormat="1" ht="15" customHeight="1">
      <c r="A513" s="367"/>
      <c r="B513" s="366"/>
      <c r="C513" s="210"/>
      <c r="D513" s="210"/>
      <c r="E513" s="210"/>
      <c r="F513" s="368"/>
      <c r="G513" s="369"/>
      <c r="H513" s="370"/>
      <c r="I513" s="25"/>
      <c r="K513" s="210"/>
      <c r="L513" s="210"/>
      <c r="M513" s="210"/>
      <c r="N513" s="210"/>
      <c r="O513" s="210"/>
      <c r="P513" s="210"/>
      <c r="Q513" s="210"/>
      <c r="R513" s="210"/>
      <c r="S513" s="210"/>
      <c r="T513" s="210"/>
      <c r="U513" s="210"/>
      <c r="V513" s="210"/>
      <c r="W513" s="210"/>
    </row>
    <row r="514" spans="1:23" s="209" customFormat="1" ht="15" customHeight="1">
      <c r="A514" s="367"/>
      <c r="B514" s="366"/>
      <c r="C514" s="210"/>
      <c r="D514" s="210"/>
      <c r="E514" s="210"/>
      <c r="F514" s="368"/>
      <c r="G514" s="369"/>
      <c r="H514" s="370"/>
      <c r="I514" s="25"/>
      <c r="K514" s="210"/>
      <c r="L514" s="210"/>
      <c r="M514" s="210"/>
      <c r="N514" s="210"/>
      <c r="O514" s="210"/>
      <c r="P514" s="210"/>
      <c r="Q514" s="210"/>
      <c r="R514" s="210"/>
      <c r="S514" s="210"/>
      <c r="T514" s="210"/>
      <c r="U514" s="210"/>
      <c r="V514" s="210"/>
      <c r="W514" s="210"/>
    </row>
    <row r="515" spans="1:23" s="209" customFormat="1" ht="15" customHeight="1">
      <c r="A515" s="367"/>
      <c r="B515" s="366"/>
      <c r="C515" s="210"/>
      <c r="D515" s="210"/>
      <c r="E515" s="210"/>
      <c r="F515" s="368"/>
      <c r="G515" s="369"/>
      <c r="H515" s="370"/>
      <c r="I515" s="25"/>
      <c r="K515" s="210"/>
      <c r="L515" s="210"/>
      <c r="M515" s="210"/>
      <c r="N515" s="210"/>
      <c r="O515" s="210"/>
      <c r="P515" s="210"/>
      <c r="Q515" s="210"/>
      <c r="R515" s="210"/>
      <c r="S515" s="210"/>
      <c r="T515" s="210"/>
      <c r="U515" s="210"/>
      <c r="V515" s="210"/>
      <c r="W515" s="210"/>
    </row>
    <row r="516" spans="1:23" s="209" customFormat="1" ht="15" customHeight="1">
      <c r="A516" s="367"/>
      <c r="B516" s="366"/>
      <c r="C516" s="210"/>
      <c r="D516" s="210"/>
      <c r="E516" s="210"/>
      <c r="F516" s="368"/>
      <c r="G516" s="369"/>
      <c r="H516" s="370"/>
      <c r="I516" s="25"/>
      <c r="K516" s="210"/>
      <c r="L516" s="210"/>
      <c r="M516" s="210"/>
      <c r="N516" s="210"/>
      <c r="O516" s="210"/>
      <c r="P516" s="210"/>
      <c r="Q516" s="210"/>
      <c r="R516" s="210"/>
      <c r="S516" s="210"/>
      <c r="T516" s="210"/>
      <c r="U516" s="210"/>
      <c r="V516" s="210"/>
      <c r="W516" s="210"/>
    </row>
    <row r="517" spans="1:23" s="209" customFormat="1" ht="15" customHeight="1">
      <c r="A517" s="367"/>
      <c r="B517" s="366"/>
      <c r="C517" s="210"/>
      <c r="D517" s="210"/>
      <c r="E517" s="210"/>
      <c r="F517" s="368"/>
      <c r="G517" s="369"/>
      <c r="H517" s="370"/>
      <c r="I517" s="25"/>
      <c r="K517" s="210"/>
      <c r="L517" s="210"/>
      <c r="M517" s="210"/>
      <c r="N517" s="210"/>
      <c r="O517" s="210"/>
      <c r="P517" s="210"/>
      <c r="Q517" s="210"/>
      <c r="R517" s="210"/>
      <c r="S517" s="210"/>
      <c r="T517" s="210"/>
      <c r="U517" s="210"/>
      <c r="V517" s="210"/>
      <c r="W517" s="210"/>
    </row>
    <row r="518" spans="1:23" s="209" customFormat="1" ht="15" customHeight="1">
      <c r="A518" s="367"/>
      <c r="B518" s="366"/>
      <c r="C518" s="210"/>
      <c r="D518" s="210"/>
      <c r="E518" s="210"/>
      <c r="F518" s="368"/>
      <c r="G518" s="369"/>
      <c r="H518" s="370"/>
      <c r="I518" s="25"/>
      <c r="K518" s="210"/>
      <c r="L518" s="210"/>
      <c r="M518" s="210"/>
      <c r="N518" s="210"/>
      <c r="O518" s="210"/>
      <c r="P518" s="210"/>
      <c r="Q518" s="210"/>
      <c r="R518" s="210"/>
      <c r="S518" s="210"/>
      <c r="T518" s="210"/>
      <c r="U518" s="210"/>
      <c r="V518" s="210"/>
      <c r="W518" s="210"/>
    </row>
    <row r="519" spans="1:23" s="209" customFormat="1" ht="15" customHeight="1">
      <c r="A519" s="367"/>
      <c r="B519" s="366"/>
      <c r="C519" s="210"/>
      <c r="D519" s="210"/>
      <c r="E519" s="210"/>
      <c r="F519" s="368"/>
      <c r="G519" s="369"/>
      <c r="H519" s="370"/>
      <c r="I519" s="25"/>
      <c r="K519" s="210"/>
      <c r="L519" s="210"/>
      <c r="M519" s="210"/>
      <c r="N519" s="210"/>
      <c r="O519" s="210"/>
      <c r="P519" s="210"/>
      <c r="Q519" s="210"/>
      <c r="R519" s="210"/>
      <c r="S519" s="210"/>
      <c r="T519" s="210"/>
      <c r="U519" s="210"/>
      <c r="V519" s="210"/>
      <c r="W519" s="210"/>
    </row>
    <row r="520" spans="1:23" s="209" customFormat="1" ht="15" customHeight="1">
      <c r="A520" s="367"/>
      <c r="B520" s="366"/>
      <c r="C520" s="210"/>
      <c r="D520" s="210"/>
      <c r="E520" s="210"/>
      <c r="F520" s="368"/>
      <c r="G520" s="369"/>
      <c r="H520" s="370"/>
      <c r="I520" s="25"/>
      <c r="K520" s="210"/>
      <c r="L520" s="210"/>
      <c r="M520" s="210"/>
      <c r="N520" s="210"/>
      <c r="O520" s="210"/>
      <c r="P520" s="210"/>
      <c r="Q520" s="210"/>
      <c r="R520" s="210"/>
      <c r="S520" s="210"/>
      <c r="T520" s="210"/>
      <c r="U520" s="210"/>
      <c r="V520" s="210"/>
      <c r="W520" s="210"/>
    </row>
    <row r="521" spans="1:23" s="209" customFormat="1" ht="15" customHeight="1">
      <c r="A521" s="367"/>
      <c r="B521" s="366"/>
      <c r="C521" s="210"/>
      <c r="D521" s="210"/>
      <c r="E521" s="210"/>
      <c r="F521" s="368"/>
      <c r="G521" s="369"/>
      <c r="H521" s="370"/>
      <c r="I521" s="25"/>
      <c r="K521" s="210"/>
      <c r="L521" s="210"/>
      <c r="M521" s="210"/>
      <c r="N521" s="210"/>
      <c r="O521" s="210"/>
      <c r="P521" s="210"/>
      <c r="Q521" s="210"/>
      <c r="R521" s="210"/>
      <c r="S521" s="210"/>
      <c r="T521" s="210"/>
      <c r="U521" s="210"/>
      <c r="V521" s="210"/>
      <c r="W521" s="210"/>
    </row>
    <row r="522" spans="1:23" s="209" customFormat="1" ht="15" customHeight="1">
      <c r="A522" s="367"/>
      <c r="B522" s="366"/>
      <c r="C522" s="210"/>
      <c r="D522" s="210"/>
      <c r="E522" s="210"/>
      <c r="F522" s="368"/>
      <c r="G522" s="369"/>
      <c r="H522" s="370"/>
      <c r="I522" s="25"/>
      <c r="K522" s="210"/>
      <c r="L522" s="210"/>
      <c r="M522" s="210"/>
      <c r="N522" s="210"/>
      <c r="O522" s="210"/>
      <c r="P522" s="210"/>
      <c r="Q522" s="210"/>
      <c r="R522" s="210"/>
      <c r="S522" s="210"/>
      <c r="T522" s="210"/>
      <c r="U522" s="210"/>
      <c r="V522" s="210"/>
      <c r="W522" s="210"/>
    </row>
    <row r="523" spans="1:23" s="209" customFormat="1" ht="15" customHeight="1">
      <c r="A523" s="367"/>
      <c r="B523" s="366"/>
      <c r="C523" s="210"/>
      <c r="D523" s="210"/>
      <c r="E523" s="210"/>
      <c r="F523" s="368"/>
      <c r="G523" s="369"/>
      <c r="H523" s="370"/>
      <c r="I523" s="25"/>
      <c r="K523" s="210"/>
      <c r="L523" s="210"/>
      <c r="M523" s="210"/>
      <c r="N523" s="210"/>
      <c r="O523" s="210"/>
      <c r="P523" s="210"/>
      <c r="Q523" s="210"/>
      <c r="R523" s="210"/>
      <c r="S523" s="210"/>
      <c r="T523" s="210"/>
      <c r="U523" s="210"/>
      <c r="V523" s="210"/>
      <c r="W523" s="210"/>
    </row>
    <row r="524" spans="1:23" s="209" customFormat="1" ht="15" customHeight="1">
      <c r="A524" s="367"/>
      <c r="B524" s="366"/>
      <c r="C524" s="210"/>
      <c r="D524" s="210"/>
      <c r="E524" s="210"/>
      <c r="F524" s="368"/>
      <c r="G524" s="369"/>
      <c r="H524" s="370"/>
      <c r="I524" s="25"/>
      <c r="K524" s="210"/>
      <c r="L524" s="210"/>
      <c r="M524" s="210"/>
      <c r="N524" s="210"/>
      <c r="O524" s="210"/>
      <c r="P524" s="210"/>
      <c r="Q524" s="210"/>
      <c r="R524" s="210"/>
      <c r="S524" s="210"/>
      <c r="T524" s="210"/>
      <c r="U524" s="210"/>
      <c r="V524" s="210"/>
      <c r="W524" s="210"/>
    </row>
    <row r="525" spans="1:23" s="209" customFormat="1" ht="15" customHeight="1">
      <c r="A525" s="367"/>
      <c r="B525" s="366"/>
      <c r="C525" s="210"/>
      <c r="D525" s="210"/>
      <c r="E525" s="210"/>
      <c r="F525" s="368"/>
      <c r="G525" s="369"/>
      <c r="H525" s="370"/>
      <c r="I525" s="25"/>
      <c r="K525" s="210"/>
      <c r="L525" s="210"/>
      <c r="M525" s="210"/>
      <c r="N525" s="210"/>
      <c r="O525" s="210"/>
      <c r="P525" s="210"/>
      <c r="Q525" s="210"/>
      <c r="R525" s="210"/>
      <c r="S525" s="210"/>
      <c r="T525" s="210"/>
      <c r="U525" s="210"/>
      <c r="V525" s="210"/>
      <c r="W525" s="210"/>
    </row>
    <row r="526" spans="1:23" s="209" customFormat="1" ht="15" customHeight="1">
      <c r="A526" s="367"/>
      <c r="B526" s="366"/>
      <c r="C526" s="210"/>
      <c r="D526" s="210"/>
      <c r="E526" s="210"/>
      <c r="F526" s="368"/>
      <c r="G526" s="369"/>
      <c r="H526" s="370"/>
      <c r="I526" s="25"/>
      <c r="K526" s="210"/>
      <c r="L526" s="210"/>
      <c r="M526" s="210"/>
      <c r="N526" s="210"/>
      <c r="O526" s="210"/>
      <c r="P526" s="210"/>
      <c r="Q526" s="210"/>
      <c r="R526" s="210"/>
      <c r="S526" s="210"/>
      <c r="T526" s="210"/>
      <c r="U526" s="210"/>
      <c r="V526" s="210"/>
      <c r="W526" s="210"/>
    </row>
    <row r="527" spans="1:23" s="209" customFormat="1" ht="15" customHeight="1">
      <c r="A527" s="367"/>
      <c r="B527" s="366"/>
      <c r="C527" s="210"/>
      <c r="D527" s="210"/>
      <c r="E527" s="210"/>
      <c r="F527" s="368"/>
      <c r="G527" s="369"/>
      <c r="H527" s="370"/>
      <c r="I527" s="25"/>
      <c r="K527" s="210"/>
      <c r="L527" s="210"/>
      <c r="M527" s="210"/>
      <c r="N527" s="210"/>
      <c r="O527" s="210"/>
      <c r="P527" s="210"/>
      <c r="Q527" s="210"/>
      <c r="R527" s="210"/>
      <c r="S527" s="210"/>
      <c r="T527" s="210"/>
      <c r="U527" s="210"/>
      <c r="V527" s="210"/>
      <c r="W527" s="210"/>
    </row>
    <row r="528" spans="1:23" s="209" customFormat="1" ht="15" customHeight="1">
      <c r="A528" s="367"/>
      <c r="B528" s="366"/>
      <c r="C528" s="210"/>
      <c r="D528" s="210"/>
      <c r="E528" s="210"/>
      <c r="F528" s="368"/>
      <c r="G528" s="369"/>
      <c r="H528" s="370"/>
      <c r="I528" s="25"/>
      <c r="K528" s="210"/>
      <c r="L528" s="210"/>
      <c r="M528" s="210"/>
      <c r="N528" s="210"/>
      <c r="O528" s="210"/>
      <c r="P528" s="210"/>
      <c r="Q528" s="210"/>
      <c r="R528" s="210"/>
      <c r="S528" s="210"/>
      <c r="T528" s="210"/>
      <c r="U528" s="210"/>
      <c r="V528" s="210"/>
      <c r="W528" s="210"/>
    </row>
    <row r="529" spans="1:23" s="209" customFormat="1" ht="15" customHeight="1">
      <c r="A529" s="367"/>
      <c r="B529" s="366"/>
      <c r="C529" s="210"/>
      <c r="D529" s="210"/>
      <c r="E529" s="210"/>
      <c r="F529" s="368"/>
      <c r="G529" s="369"/>
      <c r="H529" s="370"/>
      <c r="I529" s="25"/>
      <c r="K529" s="210"/>
      <c r="L529" s="210"/>
      <c r="M529" s="210"/>
      <c r="N529" s="210"/>
      <c r="O529" s="210"/>
      <c r="P529" s="210"/>
      <c r="Q529" s="210"/>
      <c r="R529" s="210"/>
      <c r="S529" s="210"/>
      <c r="T529" s="210"/>
      <c r="U529" s="210"/>
      <c r="V529" s="210"/>
      <c r="W529" s="210"/>
    </row>
    <row r="530" spans="1:23" s="209" customFormat="1" ht="15" customHeight="1">
      <c r="A530" s="367"/>
      <c r="B530" s="366"/>
      <c r="C530" s="210"/>
      <c r="D530" s="210"/>
      <c r="E530" s="210"/>
      <c r="F530" s="368"/>
      <c r="G530" s="369"/>
      <c r="H530" s="370"/>
      <c r="I530" s="25"/>
      <c r="K530" s="210"/>
      <c r="L530" s="210"/>
      <c r="M530" s="210"/>
      <c r="N530" s="210"/>
      <c r="O530" s="210"/>
      <c r="P530" s="210"/>
      <c r="Q530" s="210"/>
      <c r="R530" s="210"/>
      <c r="S530" s="210"/>
      <c r="T530" s="210"/>
      <c r="U530" s="210"/>
      <c r="V530" s="210"/>
      <c r="W530" s="210"/>
    </row>
    <row r="531" spans="1:23" s="209" customFormat="1" ht="15" customHeight="1">
      <c r="A531" s="367"/>
      <c r="B531" s="366"/>
      <c r="C531" s="210"/>
      <c r="D531" s="210"/>
      <c r="E531" s="210"/>
      <c r="F531" s="368"/>
      <c r="G531" s="369"/>
      <c r="H531" s="370"/>
      <c r="I531" s="25"/>
      <c r="K531" s="210"/>
      <c r="L531" s="210"/>
      <c r="M531" s="210"/>
      <c r="N531" s="210"/>
      <c r="O531" s="210"/>
      <c r="P531" s="210"/>
      <c r="Q531" s="210"/>
      <c r="R531" s="210"/>
      <c r="S531" s="210"/>
      <c r="T531" s="210"/>
      <c r="U531" s="210"/>
      <c r="V531" s="210"/>
      <c r="W531" s="210"/>
    </row>
    <row r="532" spans="1:23" s="209" customFormat="1" ht="15" customHeight="1">
      <c r="A532" s="367"/>
      <c r="B532" s="366"/>
      <c r="C532" s="210"/>
      <c r="D532" s="210"/>
      <c r="E532" s="210"/>
      <c r="F532" s="368"/>
      <c r="G532" s="369"/>
      <c r="H532" s="370"/>
      <c r="I532" s="25"/>
      <c r="K532" s="210"/>
      <c r="L532" s="210"/>
      <c r="M532" s="210"/>
      <c r="N532" s="210"/>
      <c r="O532" s="210"/>
      <c r="P532" s="210"/>
      <c r="Q532" s="210"/>
      <c r="R532" s="210"/>
      <c r="S532" s="210"/>
      <c r="T532" s="210"/>
      <c r="U532" s="210"/>
      <c r="V532" s="210"/>
      <c r="W532" s="210"/>
    </row>
    <row r="533" spans="1:23" s="209" customFormat="1" ht="15" customHeight="1">
      <c r="A533" s="367"/>
      <c r="B533" s="366"/>
      <c r="C533" s="210"/>
      <c r="D533" s="210"/>
      <c r="E533" s="210"/>
      <c r="F533" s="368"/>
      <c r="G533" s="369"/>
      <c r="H533" s="370"/>
      <c r="I533" s="25"/>
      <c r="K533" s="210"/>
      <c r="L533" s="210"/>
      <c r="M533" s="210"/>
      <c r="N533" s="210"/>
      <c r="O533" s="210"/>
      <c r="P533" s="210"/>
      <c r="Q533" s="210"/>
      <c r="R533" s="210"/>
      <c r="S533" s="210"/>
      <c r="T533" s="210"/>
      <c r="U533" s="210"/>
      <c r="V533" s="210"/>
      <c r="W533" s="210"/>
    </row>
    <row r="534" spans="1:23" s="209" customFormat="1" ht="15" customHeight="1">
      <c r="A534" s="367"/>
      <c r="B534" s="366"/>
      <c r="C534" s="210"/>
      <c r="D534" s="210"/>
      <c r="E534" s="210"/>
      <c r="F534" s="368"/>
      <c r="G534" s="369"/>
      <c r="H534" s="370"/>
      <c r="I534" s="25"/>
      <c r="K534" s="210"/>
      <c r="L534" s="210"/>
      <c r="M534" s="210"/>
      <c r="N534" s="210"/>
      <c r="O534" s="210"/>
      <c r="P534" s="210"/>
      <c r="Q534" s="210"/>
      <c r="R534" s="210"/>
      <c r="S534" s="210"/>
      <c r="T534" s="210"/>
      <c r="U534" s="210"/>
      <c r="V534" s="210"/>
      <c r="W534" s="210"/>
    </row>
    <row r="535" spans="1:23" s="209" customFormat="1" ht="15" customHeight="1">
      <c r="A535" s="367"/>
      <c r="B535" s="366"/>
      <c r="C535" s="210"/>
      <c r="D535" s="210"/>
      <c r="E535" s="210"/>
      <c r="F535" s="368"/>
      <c r="G535" s="369"/>
      <c r="H535" s="370"/>
      <c r="I535" s="25"/>
      <c r="K535" s="210"/>
      <c r="L535" s="210"/>
      <c r="M535" s="210"/>
      <c r="N535" s="210"/>
      <c r="O535" s="210"/>
      <c r="P535" s="210"/>
      <c r="Q535" s="210"/>
      <c r="R535" s="210"/>
      <c r="S535" s="210"/>
      <c r="T535" s="210"/>
      <c r="U535" s="210"/>
      <c r="V535" s="210"/>
      <c r="W535" s="210"/>
    </row>
    <row r="536" spans="1:23" s="209" customFormat="1" ht="15" customHeight="1">
      <c r="A536" s="367"/>
      <c r="B536" s="366"/>
      <c r="C536" s="210"/>
      <c r="D536" s="210"/>
      <c r="E536" s="210"/>
      <c r="F536" s="368"/>
      <c r="G536" s="369"/>
      <c r="H536" s="370"/>
      <c r="I536" s="25"/>
      <c r="K536" s="210"/>
      <c r="L536" s="210"/>
      <c r="M536" s="210"/>
      <c r="N536" s="210"/>
      <c r="O536" s="210"/>
      <c r="P536" s="210"/>
      <c r="Q536" s="210"/>
      <c r="R536" s="210"/>
      <c r="S536" s="210"/>
      <c r="T536" s="210"/>
      <c r="U536" s="210"/>
      <c r="V536" s="210"/>
      <c r="W536" s="210"/>
    </row>
    <row r="537" spans="1:23" s="209" customFormat="1" ht="15" customHeight="1">
      <c r="A537" s="367"/>
      <c r="B537" s="366"/>
      <c r="C537" s="210"/>
      <c r="D537" s="210"/>
      <c r="E537" s="210"/>
      <c r="F537" s="368"/>
      <c r="G537" s="369"/>
      <c r="H537" s="370"/>
      <c r="I537" s="25"/>
      <c r="K537" s="210"/>
      <c r="L537" s="210"/>
      <c r="M537" s="210"/>
      <c r="N537" s="210"/>
      <c r="O537" s="210"/>
      <c r="P537" s="210"/>
      <c r="Q537" s="210"/>
      <c r="R537" s="210"/>
      <c r="S537" s="210"/>
      <c r="T537" s="210"/>
      <c r="U537" s="210"/>
      <c r="V537" s="210"/>
      <c r="W537" s="210"/>
    </row>
    <row r="538" spans="1:23" s="209" customFormat="1" ht="15" customHeight="1">
      <c r="A538" s="367"/>
      <c r="B538" s="366"/>
      <c r="C538" s="210"/>
      <c r="D538" s="210"/>
      <c r="E538" s="210"/>
      <c r="F538" s="368"/>
      <c r="G538" s="369"/>
      <c r="H538" s="370"/>
      <c r="I538" s="25"/>
      <c r="K538" s="210"/>
      <c r="L538" s="210"/>
      <c r="M538" s="210"/>
      <c r="N538" s="210"/>
      <c r="O538" s="210"/>
      <c r="P538" s="210"/>
      <c r="Q538" s="210"/>
      <c r="R538" s="210"/>
      <c r="S538" s="210"/>
      <c r="T538" s="210"/>
      <c r="U538" s="210"/>
      <c r="V538" s="210"/>
      <c r="W538" s="210"/>
    </row>
    <row r="539" spans="1:23" s="209" customFormat="1" ht="15" customHeight="1">
      <c r="A539" s="367"/>
      <c r="B539" s="366"/>
      <c r="C539" s="210"/>
      <c r="D539" s="210"/>
      <c r="E539" s="210"/>
      <c r="F539" s="368"/>
      <c r="G539" s="369"/>
      <c r="H539" s="370"/>
      <c r="I539" s="25"/>
      <c r="K539" s="210"/>
      <c r="L539" s="210"/>
      <c r="M539" s="210"/>
      <c r="N539" s="210"/>
      <c r="O539" s="210"/>
      <c r="P539" s="210"/>
      <c r="Q539" s="210"/>
      <c r="R539" s="210"/>
      <c r="S539" s="210"/>
      <c r="T539" s="210"/>
      <c r="U539" s="210"/>
      <c r="V539" s="210"/>
      <c r="W539" s="210"/>
    </row>
    <row r="540" spans="1:23" s="209" customFormat="1" ht="15" customHeight="1">
      <c r="A540" s="367"/>
      <c r="B540" s="366"/>
      <c r="C540" s="210"/>
      <c r="D540" s="210"/>
      <c r="E540" s="210"/>
      <c r="F540" s="368"/>
      <c r="G540" s="369"/>
      <c r="H540" s="370"/>
      <c r="I540" s="25"/>
      <c r="K540" s="210"/>
      <c r="L540" s="210"/>
      <c r="M540" s="210"/>
      <c r="N540" s="210"/>
      <c r="O540" s="210"/>
      <c r="P540" s="210"/>
      <c r="Q540" s="210"/>
      <c r="R540" s="210"/>
      <c r="S540" s="210"/>
      <c r="T540" s="210"/>
      <c r="U540" s="210"/>
      <c r="V540" s="210"/>
      <c r="W540" s="210"/>
    </row>
    <row r="541" spans="1:23" s="209" customFormat="1" ht="15" customHeight="1">
      <c r="A541" s="367"/>
      <c r="B541" s="366"/>
      <c r="C541" s="210"/>
      <c r="D541" s="210"/>
      <c r="E541" s="210"/>
      <c r="F541" s="368"/>
      <c r="G541" s="369"/>
      <c r="H541" s="370"/>
      <c r="I541" s="25"/>
      <c r="K541" s="210"/>
      <c r="L541" s="210"/>
      <c r="M541" s="210"/>
      <c r="N541" s="210"/>
      <c r="O541" s="210"/>
      <c r="P541" s="210"/>
      <c r="Q541" s="210"/>
      <c r="R541" s="210"/>
      <c r="S541" s="210"/>
      <c r="T541" s="210"/>
      <c r="U541" s="210"/>
      <c r="V541" s="210"/>
      <c r="W541" s="210"/>
    </row>
    <row r="542" spans="1:23" s="209" customFormat="1" ht="15" customHeight="1">
      <c r="A542" s="367"/>
      <c r="B542" s="366"/>
      <c r="C542" s="210"/>
      <c r="D542" s="210"/>
      <c r="E542" s="210"/>
      <c r="F542" s="368"/>
      <c r="G542" s="369"/>
      <c r="H542" s="370"/>
      <c r="I542" s="25"/>
      <c r="K542" s="210"/>
      <c r="L542" s="210"/>
      <c r="M542" s="210"/>
      <c r="N542" s="210"/>
      <c r="O542" s="210"/>
      <c r="P542" s="210"/>
      <c r="Q542" s="210"/>
      <c r="R542" s="210"/>
      <c r="S542" s="210"/>
      <c r="T542" s="210"/>
      <c r="U542" s="210"/>
      <c r="V542" s="210"/>
      <c r="W542" s="210"/>
    </row>
    <row r="543" spans="1:23" s="209" customFormat="1" ht="15" customHeight="1">
      <c r="A543" s="367"/>
      <c r="B543" s="366"/>
      <c r="C543" s="210"/>
      <c r="D543" s="210"/>
      <c r="E543" s="210"/>
      <c r="F543" s="368"/>
      <c r="G543" s="369"/>
      <c r="H543" s="370"/>
      <c r="I543" s="25"/>
      <c r="K543" s="210"/>
      <c r="L543" s="210"/>
      <c r="M543" s="210"/>
      <c r="N543" s="210"/>
      <c r="O543" s="210"/>
      <c r="P543" s="210"/>
      <c r="Q543" s="210"/>
      <c r="R543" s="210"/>
      <c r="S543" s="210"/>
      <c r="T543" s="210"/>
      <c r="U543" s="210"/>
      <c r="V543" s="210"/>
      <c r="W543" s="210"/>
    </row>
    <row r="544" spans="1:23" s="209" customFormat="1" ht="15" customHeight="1">
      <c r="A544" s="367"/>
      <c r="B544" s="366"/>
      <c r="C544" s="210"/>
      <c r="D544" s="210"/>
      <c r="E544" s="210"/>
      <c r="F544" s="368"/>
      <c r="G544" s="369"/>
      <c r="H544" s="370"/>
      <c r="I544" s="25"/>
      <c r="K544" s="210"/>
      <c r="L544" s="210"/>
      <c r="M544" s="210"/>
      <c r="N544" s="210"/>
      <c r="O544" s="210"/>
      <c r="P544" s="210"/>
      <c r="Q544" s="210"/>
      <c r="R544" s="210"/>
      <c r="S544" s="210"/>
      <c r="T544" s="210"/>
      <c r="U544" s="210"/>
      <c r="V544" s="210"/>
      <c r="W544" s="210"/>
    </row>
    <row r="545" spans="1:23" s="209" customFormat="1" ht="15" customHeight="1">
      <c r="A545" s="367"/>
      <c r="B545" s="366"/>
      <c r="C545" s="210"/>
      <c r="D545" s="210"/>
      <c r="E545" s="210"/>
      <c r="F545" s="368"/>
      <c r="G545" s="369"/>
      <c r="H545" s="370"/>
      <c r="I545" s="25"/>
      <c r="K545" s="210"/>
      <c r="L545" s="210"/>
      <c r="M545" s="210"/>
      <c r="N545" s="210"/>
      <c r="O545" s="210"/>
      <c r="P545" s="210"/>
      <c r="Q545" s="210"/>
      <c r="R545" s="210"/>
      <c r="S545" s="210"/>
      <c r="T545" s="210"/>
      <c r="U545" s="210"/>
      <c r="V545" s="210"/>
      <c r="W545" s="210"/>
    </row>
    <row r="546" spans="1:23" s="209" customFormat="1" ht="15" customHeight="1">
      <c r="A546" s="367"/>
      <c r="B546" s="366"/>
      <c r="C546" s="210"/>
      <c r="D546" s="210"/>
      <c r="E546" s="210"/>
      <c r="F546" s="368"/>
      <c r="G546" s="369"/>
      <c r="H546" s="370"/>
      <c r="I546" s="25"/>
      <c r="K546" s="210"/>
      <c r="L546" s="210"/>
      <c r="M546" s="210"/>
      <c r="N546" s="210"/>
      <c r="O546" s="210"/>
      <c r="P546" s="210"/>
      <c r="Q546" s="210"/>
      <c r="R546" s="210"/>
      <c r="S546" s="210"/>
      <c r="T546" s="210"/>
      <c r="U546" s="210"/>
      <c r="V546" s="210"/>
      <c r="W546" s="210"/>
    </row>
    <row r="547" spans="1:23" s="209" customFormat="1" ht="15" customHeight="1">
      <c r="A547" s="367"/>
      <c r="B547" s="366"/>
      <c r="C547" s="210"/>
      <c r="D547" s="210"/>
      <c r="E547" s="210"/>
      <c r="F547" s="368"/>
      <c r="G547" s="369"/>
      <c r="H547" s="370"/>
      <c r="I547" s="25"/>
      <c r="K547" s="210"/>
      <c r="L547" s="210"/>
      <c r="M547" s="210"/>
      <c r="N547" s="210"/>
      <c r="O547" s="210"/>
      <c r="P547" s="210"/>
      <c r="Q547" s="210"/>
      <c r="R547" s="210"/>
      <c r="S547" s="210"/>
      <c r="T547" s="210"/>
      <c r="U547" s="210"/>
      <c r="V547" s="210"/>
      <c r="W547" s="210"/>
    </row>
    <row r="548" spans="1:23" s="209" customFormat="1" ht="15" customHeight="1">
      <c r="A548" s="367"/>
      <c r="B548" s="366"/>
      <c r="C548" s="210"/>
      <c r="D548" s="210"/>
      <c r="E548" s="210"/>
      <c r="F548" s="368"/>
      <c r="G548" s="369"/>
      <c r="H548" s="370"/>
      <c r="I548" s="25"/>
      <c r="K548" s="210"/>
      <c r="L548" s="210"/>
      <c r="M548" s="210"/>
      <c r="N548" s="210"/>
      <c r="O548" s="210"/>
      <c r="P548" s="210"/>
      <c r="Q548" s="210"/>
      <c r="R548" s="210"/>
      <c r="S548" s="210"/>
      <c r="T548" s="210"/>
      <c r="U548" s="210"/>
      <c r="V548" s="210"/>
      <c r="W548" s="210"/>
    </row>
    <row r="549" spans="1:23" s="209" customFormat="1" ht="15" customHeight="1">
      <c r="A549" s="367"/>
      <c r="B549" s="366"/>
      <c r="C549" s="210"/>
      <c r="D549" s="210"/>
      <c r="E549" s="210"/>
      <c r="F549" s="368"/>
      <c r="G549" s="369"/>
      <c r="H549" s="370"/>
      <c r="I549" s="25"/>
      <c r="K549" s="210"/>
      <c r="L549" s="210"/>
      <c r="M549" s="210"/>
      <c r="N549" s="210"/>
      <c r="O549" s="210"/>
      <c r="P549" s="210"/>
      <c r="Q549" s="210"/>
      <c r="R549" s="210"/>
      <c r="S549" s="210"/>
      <c r="T549" s="210"/>
      <c r="U549" s="210"/>
      <c r="V549" s="210"/>
      <c r="W549" s="210"/>
    </row>
    <row r="550" spans="1:23" s="209" customFormat="1" ht="15" customHeight="1">
      <c r="A550" s="367"/>
      <c r="B550" s="366"/>
      <c r="C550" s="210"/>
      <c r="D550" s="210"/>
      <c r="E550" s="210"/>
      <c r="F550" s="368"/>
      <c r="G550" s="369"/>
      <c r="H550" s="370"/>
      <c r="I550" s="25"/>
      <c r="K550" s="210"/>
      <c r="L550" s="210"/>
      <c r="M550" s="210"/>
      <c r="N550" s="210"/>
      <c r="O550" s="210"/>
      <c r="P550" s="210"/>
      <c r="Q550" s="210"/>
      <c r="R550" s="210"/>
      <c r="S550" s="210"/>
      <c r="T550" s="210"/>
      <c r="U550" s="210"/>
      <c r="V550" s="210"/>
      <c r="W550" s="210"/>
    </row>
    <row r="551" spans="1:23" s="209" customFormat="1" ht="15" customHeight="1">
      <c r="A551" s="367"/>
      <c r="B551" s="366"/>
      <c r="C551" s="210"/>
      <c r="D551" s="210"/>
      <c r="E551" s="210"/>
      <c r="F551" s="368"/>
      <c r="G551" s="369"/>
      <c r="H551" s="370"/>
      <c r="I551" s="25"/>
      <c r="K551" s="210"/>
      <c r="L551" s="210"/>
      <c r="M551" s="210"/>
      <c r="N551" s="210"/>
      <c r="O551" s="210"/>
      <c r="P551" s="210"/>
      <c r="Q551" s="210"/>
      <c r="R551" s="210"/>
      <c r="S551" s="210"/>
      <c r="T551" s="210"/>
      <c r="U551" s="210"/>
      <c r="V551" s="210"/>
      <c r="W551" s="210"/>
    </row>
    <row r="552" spans="1:23" s="209" customFormat="1" ht="15" customHeight="1">
      <c r="A552" s="367"/>
      <c r="B552" s="366"/>
      <c r="C552" s="210"/>
      <c r="D552" s="210"/>
      <c r="E552" s="210"/>
      <c r="F552" s="368"/>
      <c r="G552" s="369"/>
      <c r="H552" s="370"/>
      <c r="I552" s="25"/>
      <c r="K552" s="210"/>
      <c r="L552" s="210"/>
      <c r="M552" s="210"/>
      <c r="N552" s="210"/>
      <c r="O552" s="210"/>
      <c r="P552" s="210"/>
      <c r="Q552" s="210"/>
      <c r="R552" s="210"/>
      <c r="S552" s="210"/>
      <c r="T552" s="210"/>
      <c r="U552" s="210"/>
      <c r="V552" s="210"/>
      <c r="W552" s="210"/>
    </row>
    <row r="553" spans="1:23" s="209" customFormat="1" ht="15" customHeight="1">
      <c r="A553" s="367"/>
      <c r="B553" s="366"/>
      <c r="C553" s="210"/>
      <c r="D553" s="210"/>
      <c r="E553" s="210"/>
      <c r="F553" s="368"/>
      <c r="G553" s="369"/>
      <c r="H553" s="370"/>
      <c r="I553" s="25"/>
      <c r="K553" s="210"/>
      <c r="L553" s="210"/>
      <c r="M553" s="210"/>
      <c r="N553" s="210"/>
      <c r="O553" s="210"/>
      <c r="P553" s="210"/>
      <c r="Q553" s="210"/>
      <c r="R553" s="210"/>
      <c r="S553" s="210"/>
      <c r="T553" s="210"/>
      <c r="U553" s="210"/>
      <c r="V553" s="210"/>
      <c r="W553" s="210"/>
    </row>
    <row r="554" spans="1:23" s="209" customFormat="1" ht="15" customHeight="1">
      <c r="A554" s="367"/>
      <c r="B554" s="366"/>
      <c r="C554" s="210"/>
      <c r="D554" s="210"/>
      <c r="E554" s="210"/>
      <c r="F554" s="368"/>
      <c r="G554" s="369"/>
      <c r="H554" s="370"/>
      <c r="I554" s="25"/>
      <c r="K554" s="210"/>
      <c r="L554" s="210"/>
      <c r="M554" s="210"/>
      <c r="N554" s="210"/>
      <c r="O554" s="210"/>
      <c r="P554" s="210"/>
      <c r="Q554" s="210"/>
      <c r="R554" s="210"/>
      <c r="S554" s="210"/>
      <c r="T554" s="210"/>
      <c r="U554" s="210"/>
      <c r="V554" s="210"/>
      <c r="W554" s="210"/>
    </row>
    <row r="555" spans="1:23" s="209" customFormat="1" ht="15" customHeight="1">
      <c r="A555" s="367"/>
      <c r="B555" s="366"/>
      <c r="C555" s="210"/>
      <c r="D555" s="210"/>
      <c r="E555" s="210"/>
      <c r="F555" s="368"/>
      <c r="G555" s="369"/>
      <c r="H555" s="370"/>
      <c r="I555" s="25"/>
      <c r="K555" s="210"/>
      <c r="L555" s="210"/>
      <c r="M555" s="210"/>
      <c r="N555" s="210"/>
      <c r="O555" s="210"/>
      <c r="P555" s="210"/>
      <c r="Q555" s="210"/>
      <c r="R555" s="210"/>
      <c r="S555" s="210"/>
      <c r="T555" s="210"/>
      <c r="U555" s="210"/>
      <c r="V555" s="210"/>
      <c r="W555" s="210"/>
    </row>
    <row r="556" spans="1:23" s="209" customFormat="1" ht="15" customHeight="1">
      <c r="A556" s="367"/>
      <c r="B556" s="366"/>
      <c r="C556" s="210"/>
      <c r="D556" s="210"/>
      <c r="E556" s="210"/>
      <c r="F556" s="368"/>
      <c r="G556" s="369"/>
      <c r="H556" s="370"/>
      <c r="I556" s="25"/>
      <c r="K556" s="210"/>
      <c r="L556" s="210"/>
      <c r="M556" s="210"/>
      <c r="N556" s="210"/>
      <c r="O556" s="210"/>
      <c r="P556" s="210"/>
      <c r="Q556" s="210"/>
      <c r="R556" s="210"/>
      <c r="S556" s="210"/>
      <c r="T556" s="210"/>
      <c r="U556" s="210"/>
      <c r="V556" s="210"/>
      <c r="W556" s="210"/>
    </row>
    <row r="557" spans="1:23" s="209" customFormat="1" ht="15" customHeight="1">
      <c r="A557" s="367"/>
      <c r="B557" s="366"/>
      <c r="C557" s="210"/>
      <c r="D557" s="210"/>
      <c r="E557" s="210"/>
      <c r="F557" s="368"/>
      <c r="G557" s="369"/>
      <c r="H557" s="370"/>
      <c r="I557" s="25"/>
      <c r="K557" s="210"/>
      <c r="L557" s="210"/>
      <c r="M557" s="210"/>
      <c r="N557" s="210"/>
      <c r="O557" s="210"/>
      <c r="P557" s="210"/>
      <c r="Q557" s="210"/>
      <c r="R557" s="210"/>
      <c r="S557" s="210"/>
      <c r="T557" s="210"/>
      <c r="U557" s="210"/>
      <c r="V557" s="210"/>
      <c r="W557" s="210"/>
    </row>
    <row r="558" spans="1:23" s="209" customFormat="1" ht="15" customHeight="1">
      <c r="A558" s="367"/>
      <c r="B558" s="366"/>
      <c r="C558" s="210"/>
      <c r="D558" s="210"/>
      <c r="E558" s="210"/>
      <c r="F558" s="368"/>
      <c r="G558" s="369"/>
      <c r="H558" s="370"/>
      <c r="I558" s="25"/>
      <c r="K558" s="210"/>
      <c r="L558" s="210"/>
      <c r="M558" s="210"/>
      <c r="N558" s="210"/>
      <c r="O558" s="210"/>
      <c r="P558" s="210"/>
      <c r="Q558" s="210"/>
      <c r="R558" s="210"/>
      <c r="S558" s="210"/>
      <c r="T558" s="210"/>
      <c r="U558" s="210"/>
      <c r="V558" s="210"/>
      <c r="W558" s="210"/>
    </row>
    <row r="559" spans="1:23" s="209" customFormat="1" ht="15" customHeight="1">
      <c r="A559" s="367"/>
      <c r="B559" s="366"/>
      <c r="C559" s="210"/>
      <c r="D559" s="210"/>
      <c r="E559" s="210"/>
      <c r="F559" s="368"/>
      <c r="G559" s="369"/>
      <c r="H559" s="370"/>
      <c r="I559" s="25"/>
      <c r="K559" s="210"/>
      <c r="L559" s="210"/>
      <c r="M559" s="210"/>
      <c r="N559" s="210"/>
      <c r="O559" s="210"/>
      <c r="P559" s="210"/>
      <c r="Q559" s="210"/>
      <c r="R559" s="210"/>
      <c r="S559" s="210"/>
      <c r="T559" s="210"/>
      <c r="U559" s="210"/>
      <c r="V559" s="210"/>
      <c r="W559" s="210"/>
    </row>
    <row r="560" spans="1:23" s="209" customFormat="1" ht="15" customHeight="1">
      <c r="A560" s="367"/>
      <c r="B560" s="366"/>
      <c r="C560" s="210"/>
      <c r="D560" s="210"/>
      <c r="E560" s="210"/>
      <c r="F560" s="368"/>
      <c r="G560" s="369"/>
      <c r="H560" s="370"/>
      <c r="I560" s="25"/>
      <c r="K560" s="210"/>
      <c r="L560" s="210"/>
      <c r="M560" s="210"/>
      <c r="N560" s="210"/>
      <c r="O560" s="210"/>
      <c r="P560" s="210"/>
      <c r="Q560" s="210"/>
      <c r="R560" s="210"/>
      <c r="S560" s="210"/>
      <c r="T560" s="210"/>
      <c r="U560" s="210"/>
      <c r="V560" s="210"/>
      <c r="W560" s="210"/>
    </row>
    <row r="561" spans="1:23" s="209" customFormat="1" ht="15" customHeight="1">
      <c r="A561" s="367"/>
      <c r="B561" s="366"/>
      <c r="C561" s="210"/>
      <c r="D561" s="210"/>
      <c r="E561" s="210"/>
      <c r="F561" s="368"/>
      <c r="G561" s="369"/>
      <c r="H561" s="370"/>
      <c r="I561" s="25"/>
      <c r="K561" s="210"/>
      <c r="L561" s="210"/>
      <c r="M561" s="210"/>
      <c r="N561" s="210"/>
      <c r="O561" s="210"/>
      <c r="P561" s="210"/>
      <c r="Q561" s="210"/>
      <c r="R561" s="210"/>
      <c r="S561" s="210"/>
      <c r="T561" s="210"/>
      <c r="U561" s="210"/>
      <c r="V561" s="210"/>
      <c r="W561" s="210"/>
    </row>
    <row r="562" spans="1:23" s="209" customFormat="1" ht="15" customHeight="1">
      <c r="A562" s="367"/>
      <c r="B562" s="366"/>
      <c r="C562" s="210"/>
      <c r="D562" s="210"/>
      <c r="E562" s="210"/>
      <c r="F562" s="368"/>
      <c r="G562" s="369"/>
      <c r="H562" s="370"/>
      <c r="I562" s="25"/>
      <c r="K562" s="210"/>
      <c r="L562" s="210"/>
      <c r="M562" s="210"/>
      <c r="N562" s="210"/>
      <c r="O562" s="210"/>
      <c r="P562" s="210"/>
      <c r="Q562" s="210"/>
      <c r="R562" s="210"/>
      <c r="S562" s="210"/>
      <c r="T562" s="210"/>
      <c r="U562" s="210"/>
      <c r="V562" s="210"/>
      <c r="W562" s="210"/>
    </row>
    <row r="563" spans="1:23" s="209" customFormat="1" ht="15" customHeight="1">
      <c r="A563" s="367"/>
      <c r="B563" s="366"/>
      <c r="C563" s="210"/>
      <c r="D563" s="210"/>
      <c r="E563" s="210"/>
      <c r="F563" s="368"/>
      <c r="G563" s="369"/>
      <c r="H563" s="370"/>
      <c r="I563" s="25"/>
      <c r="K563" s="210"/>
      <c r="L563" s="210"/>
      <c r="M563" s="210"/>
      <c r="N563" s="210"/>
      <c r="O563" s="210"/>
      <c r="P563" s="210"/>
      <c r="Q563" s="210"/>
      <c r="R563" s="210"/>
      <c r="S563" s="210"/>
      <c r="T563" s="210"/>
      <c r="U563" s="210"/>
      <c r="V563" s="210"/>
      <c r="W563" s="210"/>
    </row>
    <row r="564" spans="1:23" s="209" customFormat="1" ht="15" customHeight="1">
      <c r="A564" s="367"/>
      <c r="B564" s="366"/>
      <c r="C564" s="210"/>
      <c r="D564" s="210"/>
      <c r="E564" s="210"/>
      <c r="F564" s="368"/>
      <c r="G564" s="369"/>
      <c r="H564" s="370"/>
      <c r="I564" s="25"/>
      <c r="K564" s="210"/>
      <c r="L564" s="210"/>
      <c r="M564" s="210"/>
      <c r="N564" s="210"/>
      <c r="O564" s="210"/>
      <c r="P564" s="210"/>
      <c r="Q564" s="210"/>
      <c r="R564" s="210"/>
      <c r="S564" s="210"/>
      <c r="T564" s="210"/>
      <c r="U564" s="210"/>
      <c r="V564" s="210"/>
      <c r="W564" s="210"/>
    </row>
    <row r="565" spans="1:23" s="209" customFormat="1" ht="15" customHeight="1">
      <c r="A565" s="367"/>
      <c r="B565" s="366"/>
      <c r="C565" s="210"/>
      <c r="D565" s="210"/>
      <c r="E565" s="210"/>
      <c r="F565" s="368"/>
      <c r="G565" s="369"/>
      <c r="H565" s="370"/>
      <c r="I565" s="25"/>
      <c r="K565" s="210"/>
      <c r="L565" s="210"/>
      <c r="M565" s="210"/>
      <c r="N565" s="210"/>
      <c r="O565" s="210"/>
      <c r="P565" s="210"/>
      <c r="Q565" s="210"/>
      <c r="R565" s="210"/>
      <c r="S565" s="210"/>
      <c r="T565" s="210"/>
      <c r="U565" s="210"/>
      <c r="V565" s="210"/>
      <c r="W565" s="210"/>
    </row>
    <row r="566" spans="1:23" s="209" customFormat="1" ht="15" customHeight="1">
      <c r="A566" s="367"/>
      <c r="B566" s="366"/>
      <c r="C566" s="210"/>
      <c r="D566" s="210"/>
      <c r="E566" s="210"/>
      <c r="F566" s="368"/>
      <c r="G566" s="369"/>
      <c r="H566" s="370"/>
      <c r="I566" s="25"/>
      <c r="K566" s="210"/>
      <c r="L566" s="210"/>
      <c r="M566" s="210"/>
      <c r="N566" s="210"/>
      <c r="O566" s="210"/>
      <c r="P566" s="210"/>
      <c r="Q566" s="210"/>
      <c r="R566" s="210"/>
      <c r="S566" s="210"/>
      <c r="T566" s="210"/>
      <c r="U566" s="210"/>
      <c r="V566" s="210"/>
      <c r="W566" s="210"/>
    </row>
    <row r="567" spans="1:23" s="209" customFormat="1" ht="15" customHeight="1">
      <c r="A567" s="367"/>
      <c r="B567" s="366"/>
      <c r="C567" s="210"/>
      <c r="D567" s="210"/>
      <c r="E567" s="210"/>
      <c r="F567" s="368"/>
      <c r="G567" s="369"/>
      <c r="H567" s="370"/>
      <c r="I567" s="25"/>
      <c r="K567" s="210"/>
      <c r="L567" s="210"/>
      <c r="M567" s="210"/>
      <c r="N567" s="210"/>
      <c r="O567" s="210"/>
      <c r="P567" s="210"/>
      <c r="Q567" s="210"/>
      <c r="R567" s="210"/>
      <c r="S567" s="210"/>
      <c r="T567" s="210"/>
      <c r="U567" s="210"/>
      <c r="V567" s="210"/>
      <c r="W567" s="210"/>
    </row>
    <row r="568" spans="1:23" s="209" customFormat="1" ht="15" customHeight="1">
      <c r="A568" s="367"/>
      <c r="B568" s="366"/>
      <c r="C568" s="210"/>
      <c r="D568" s="210"/>
      <c r="E568" s="210"/>
      <c r="F568" s="368"/>
      <c r="G568" s="369"/>
      <c r="H568" s="370"/>
      <c r="I568" s="25"/>
      <c r="K568" s="210"/>
      <c r="L568" s="210"/>
      <c r="M568" s="210"/>
      <c r="N568" s="210"/>
      <c r="O568" s="210"/>
      <c r="P568" s="210"/>
      <c r="Q568" s="210"/>
      <c r="R568" s="210"/>
      <c r="S568" s="210"/>
      <c r="T568" s="210"/>
      <c r="U568" s="210"/>
      <c r="V568" s="210"/>
      <c r="W568" s="210"/>
    </row>
    <row r="569" spans="1:23" s="209" customFormat="1" ht="15" customHeight="1">
      <c r="A569" s="367"/>
      <c r="B569" s="366"/>
      <c r="C569" s="210"/>
      <c r="D569" s="210"/>
      <c r="E569" s="210"/>
      <c r="F569" s="368"/>
      <c r="G569" s="369"/>
      <c r="H569" s="370"/>
      <c r="I569" s="25"/>
      <c r="K569" s="210"/>
      <c r="L569" s="210"/>
      <c r="M569" s="210"/>
      <c r="N569" s="210"/>
      <c r="O569" s="210"/>
      <c r="P569" s="210"/>
      <c r="Q569" s="210"/>
      <c r="R569" s="210"/>
      <c r="S569" s="210"/>
      <c r="T569" s="210"/>
      <c r="U569" s="210"/>
      <c r="V569" s="210"/>
      <c r="W569" s="210"/>
    </row>
    <row r="570" spans="1:23" s="209" customFormat="1" ht="15" customHeight="1">
      <c r="A570" s="367"/>
      <c r="B570" s="366"/>
      <c r="C570" s="210"/>
      <c r="D570" s="210"/>
      <c r="E570" s="210"/>
      <c r="F570" s="368"/>
      <c r="G570" s="369"/>
      <c r="H570" s="370"/>
      <c r="I570" s="25"/>
      <c r="K570" s="210"/>
      <c r="L570" s="210"/>
      <c r="M570" s="210"/>
      <c r="N570" s="210"/>
      <c r="O570" s="210"/>
      <c r="P570" s="210"/>
      <c r="Q570" s="210"/>
      <c r="R570" s="210"/>
      <c r="S570" s="210"/>
      <c r="T570" s="210"/>
      <c r="U570" s="210"/>
      <c r="V570" s="210"/>
      <c r="W570" s="210"/>
    </row>
    <row r="571" spans="1:23" s="209" customFormat="1" ht="15" customHeight="1">
      <c r="A571" s="367"/>
      <c r="B571" s="366"/>
      <c r="C571" s="210"/>
      <c r="D571" s="210"/>
      <c r="E571" s="210"/>
      <c r="F571" s="368"/>
      <c r="G571" s="369"/>
      <c r="H571" s="370"/>
      <c r="I571" s="25"/>
      <c r="K571" s="210"/>
      <c r="L571" s="210"/>
      <c r="M571" s="210"/>
      <c r="N571" s="210"/>
      <c r="O571" s="210"/>
      <c r="P571" s="210"/>
      <c r="Q571" s="210"/>
      <c r="R571" s="210"/>
      <c r="S571" s="210"/>
      <c r="T571" s="210"/>
      <c r="U571" s="210"/>
      <c r="V571" s="210"/>
      <c r="W571" s="210"/>
    </row>
    <row r="572" spans="1:23" s="209" customFormat="1" ht="15" customHeight="1">
      <c r="A572" s="367"/>
      <c r="B572" s="366"/>
      <c r="C572" s="210"/>
      <c r="D572" s="210"/>
      <c r="E572" s="210"/>
      <c r="F572" s="368"/>
      <c r="G572" s="369"/>
      <c r="H572" s="370"/>
      <c r="I572" s="25"/>
      <c r="K572" s="210"/>
      <c r="L572" s="210"/>
      <c r="M572" s="210"/>
      <c r="N572" s="210"/>
      <c r="O572" s="210"/>
      <c r="P572" s="210"/>
      <c r="Q572" s="210"/>
      <c r="R572" s="210"/>
      <c r="S572" s="210"/>
      <c r="T572" s="210"/>
      <c r="U572" s="210"/>
      <c r="V572" s="210"/>
      <c r="W572" s="210"/>
    </row>
    <row r="573" spans="1:23" s="209" customFormat="1" ht="15" customHeight="1">
      <c r="A573" s="367"/>
      <c r="B573" s="366"/>
      <c r="C573" s="210"/>
      <c r="D573" s="210"/>
      <c r="E573" s="210"/>
      <c r="F573" s="368"/>
      <c r="G573" s="369"/>
      <c r="H573" s="370"/>
      <c r="I573" s="25"/>
      <c r="K573" s="210"/>
      <c r="L573" s="210"/>
      <c r="M573" s="210"/>
      <c r="N573" s="210"/>
      <c r="O573" s="210"/>
      <c r="P573" s="210"/>
      <c r="Q573" s="210"/>
      <c r="R573" s="210"/>
      <c r="S573" s="210"/>
      <c r="T573" s="210"/>
      <c r="U573" s="210"/>
      <c r="V573" s="210"/>
      <c r="W573" s="210"/>
    </row>
    <row r="574" spans="1:23" s="209" customFormat="1" ht="15" customHeight="1">
      <c r="A574" s="367"/>
      <c r="B574" s="366"/>
      <c r="C574" s="210"/>
      <c r="D574" s="210"/>
      <c r="E574" s="210"/>
      <c r="F574" s="368"/>
      <c r="G574" s="369"/>
      <c r="H574" s="370"/>
      <c r="I574" s="25"/>
      <c r="K574" s="210"/>
      <c r="L574" s="210"/>
      <c r="M574" s="210"/>
      <c r="N574" s="210"/>
      <c r="O574" s="210"/>
      <c r="P574" s="210"/>
      <c r="Q574" s="210"/>
      <c r="R574" s="210"/>
      <c r="S574" s="210"/>
      <c r="T574" s="210"/>
      <c r="U574" s="210"/>
      <c r="V574" s="210"/>
      <c r="W574" s="210"/>
    </row>
    <row r="575" spans="1:23" s="209" customFormat="1" ht="15" customHeight="1">
      <c r="A575" s="367"/>
      <c r="B575" s="366"/>
      <c r="C575" s="210"/>
      <c r="D575" s="210"/>
      <c r="E575" s="210"/>
      <c r="F575" s="368"/>
      <c r="G575" s="369"/>
      <c r="H575" s="370"/>
      <c r="I575" s="25"/>
      <c r="K575" s="210"/>
      <c r="L575" s="210"/>
      <c r="M575" s="210"/>
      <c r="N575" s="210"/>
      <c r="O575" s="210"/>
      <c r="P575" s="210"/>
      <c r="Q575" s="210"/>
      <c r="R575" s="210"/>
      <c r="S575" s="210"/>
      <c r="T575" s="210"/>
      <c r="U575" s="210"/>
      <c r="V575" s="210"/>
      <c r="W575" s="210"/>
    </row>
    <row r="576" spans="1:23" s="209" customFormat="1" ht="15" customHeight="1">
      <c r="A576" s="367"/>
      <c r="B576" s="366"/>
      <c r="C576" s="210"/>
      <c r="D576" s="210"/>
      <c r="E576" s="210"/>
      <c r="F576" s="368"/>
      <c r="G576" s="369"/>
      <c r="H576" s="370"/>
      <c r="I576" s="25"/>
      <c r="K576" s="210"/>
      <c r="L576" s="210"/>
      <c r="M576" s="210"/>
      <c r="N576" s="210"/>
      <c r="O576" s="210"/>
      <c r="P576" s="210"/>
      <c r="Q576" s="210"/>
      <c r="R576" s="210"/>
      <c r="S576" s="210"/>
      <c r="T576" s="210"/>
      <c r="U576" s="210"/>
      <c r="V576" s="210"/>
      <c r="W576" s="210"/>
    </row>
    <row r="577" spans="1:23" s="209" customFormat="1" ht="15" customHeight="1">
      <c r="A577" s="367"/>
      <c r="B577" s="366"/>
      <c r="C577" s="210"/>
      <c r="D577" s="210"/>
      <c r="E577" s="210"/>
      <c r="F577" s="368"/>
      <c r="G577" s="369"/>
      <c r="H577" s="370"/>
      <c r="I577" s="25"/>
      <c r="K577" s="210"/>
      <c r="L577" s="210"/>
      <c r="M577" s="210"/>
      <c r="N577" s="210"/>
      <c r="O577" s="210"/>
      <c r="P577" s="210"/>
      <c r="Q577" s="210"/>
      <c r="R577" s="210"/>
      <c r="S577" s="210"/>
      <c r="T577" s="210"/>
      <c r="U577" s="210"/>
      <c r="V577" s="210"/>
      <c r="W577" s="210"/>
    </row>
    <row r="578" spans="1:23" s="209" customFormat="1" ht="15" customHeight="1">
      <c r="A578" s="367"/>
      <c r="B578" s="366"/>
      <c r="C578" s="210"/>
      <c r="D578" s="210"/>
      <c r="E578" s="210"/>
      <c r="F578" s="368"/>
      <c r="G578" s="369"/>
      <c r="H578" s="370"/>
      <c r="I578" s="25"/>
      <c r="K578" s="210"/>
      <c r="L578" s="210"/>
      <c r="M578" s="210"/>
      <c r="N578" s="210"/>
      <c r="O578" s="210"/>
      <c r="P578" s="210"/>
      <c r="Q578" s="210"/>
      <c r="R578" s="210"/>
      <c r="S578" s="210"/>
      <c r="T578" s="210"/>
      <c r="U578" s="210"/>
      <c r="V578" s="210"/>
      <c r="W578" s="210"/>
    </row>
    <row r="579" spans="1:23" s="209" customFormat="1" ht="15" customHeight="1">
      <c r="A579" s="367"/>
      <c r="B579" s="366"/>
      <c r="C579" s="210"/>
      <c r="D579" s="210"/>
      <c r="E579" s="210"/>
      <c r="F579" s="368"/>
      <c r="G579" s="369"/>
      <c r="H579" s="370"/>
      <c r="I579" s="25"/>
      <c r="K579" s="210"/>
      <c r="L579" s="210"/>
      <c r="M579" s="210"/>
      <c r="N579" s="210"/>
      <c r="O579" s="210"/>
      <c r="P579" s="210"/>
      <c r="Q579" s="210"/>
      <c r="R579" s="210"/>
      <c r="S579" s="210"/>
      <c r="T579" s="210"/>
      <c r="U579" s="210"/>
      <c r="V579" s="210"/>
      <c r="W579" s="210"/>
    </row>
    <row r="580" spans="1:23" s="209" customFormat="1" ht="15" customHeight="1">
      <c r="A580" s="367"/>
      <c r="B580" s="366"/>
      <c r="C580" s="210"/>
      <c r="D580" s="210"/>
      <c r="E580" s="210"/>
      <c r="F580" s="368"/>
      <c r="G580" s="369"/>
      <c r="H580" s="370"/>
      <c r="I580" s="25"/>
      <c r="K580" s="210"/>
      <c r="L580" s="210"/>
      <c r="M580" s="210"/>
      <c r="N580" s="210"/>
      <c r="O580" s="210"/>
      <c r="P580" s="210"/>
      <c r="Q580" s="210"/>
      <c r="R580" s="210"/>
      <c r="S580" s="210"/>
      <c r="T580" s="210"/>
      <c r="U580" s="210"/>
      <c r="V580" s="210"/>
      <c r="W580" s="210"/>
    </row>
    <row r="581" spans="1:23" s="209" customFormat="1" ht="15" customHeight="1">
      <c r="A581" s="367"/>
      <c r="B581" s="366"/>
      <c r="C581" s="210"/>
      <c r="D581" s="210"/>
      <c r="E581" s="210"/>
      <c r="F581" s="368"/>
      <c r="G581" s="369"/>
      <c r="H581" s="370"/>
      <c r="I581" s="25"/>
      <c r="K581" s="210"/>
      <c r="L581" s="210"/>
      <c r="M581" s="210"/>
      <c r="N581" s="210"/>
      <c r="O581" s="210"/>
      <c r="P581" s="210"/>
      <c r="Q581" s="210"/>
      <c r="R581" s="210"/>
      <c r="S581" s="210"/>
      <c r="T581" s="210"/>
      <c r="U581" s="210"/>
      <c r="V581" s="210"/>
      <c r="W581" s="210"/>
    </row>
    <row r="582" spans="1:23" s="209" customFormat="1" ht="15" customHeight="1">
      <c r="A582" s="367"/>
      <c r="B582" s="366"/>
      <c r="C582" s="210"/>
      <c r="D582" s="210"/>
      <c r="E582" s="210"/>
      <c r="F582" s="368"/>
      <c r="G582" s="369"/>
      <c r="H582" s="370"/>
      <c r="I582" s="25"/>
      <c r="K582" s="210"/>
      <c r="L582" s="210"/>
      <c r="M582" s="210"/>
      <c r="N582" s="210"/>
      <c r="O582" s="210"/>
      <c r="P582" s="210"/>
      <c r="Q582" s="210"/>
      <c r="R582" s="210"/>
      <c r="S582" s="210"/>
      <c r="T582" s="210"/>
      <c r="U582" s="210"/>
      <c r="V582" s="210"/>
      <c r="W582" s="210"/>
    </row>
    <row r="583" spans="1:23" s="209" customFormat="1" ht="15" customHeight="1">
      <c r="A583" s="367"/>
      <c r="B583" s="366"/>
      <c r="C583" s="210"/>
      <c r="D583" s="210"/>
      <c r="E583" s="210"/>
      <c r="F583" s="368"/>
      <c r="G583" s="369"/>
      <c r="H583" s="370"/>
      <c r="I583" s="25"/>
      <c r="K583" s="210"/>
      <c r="L583" s="210"/>
      <c r="M583" s="210"/>
      <c r="N583" s="210"/>
      <c r="O583" s="210"/>
      <c r="P583" s="210"/>
      <c r="Q583" s="210"/>
      <c r="R583" s="210"/>
      <c r="S583" s="210"/>
      <c r="T583" s="210"/>
      <c r="U583" s="210"/>
      <c r="V583" s="210"/>
      <c r="W583" s="210"/>
    </row>
    <row r="584" spans="1:23" s="209" customFormat="1" ht="15" customHeight="1">
      <c r="A584" s="367"/>
      <c r="B584" s="366"/>
      <c r="C584" s="210"/>
      <c r="D584" s="210"/>
      <c r="E584" s="210"/>
      <c r="F584" s="368"/>
      <c r="G584" s="369"/>
      <c r="H584" s="370"/>
      <c r="I584" s="25"/>
      <c r="K584" s="210"/>
      <c r="L584" s="210"/>
      <c r="M584" s="210"/>
      <c r="N584" s="210"/>
      <c r="O584" s="210"/>
      <c r="P584" s="210"/>
      <c r="Q584" s="210"/>
      <c r="R584" s="210"/>
      <c r="S584" s="210"/>
      <c r="T584" s="210"/>
      <c r="U584" s="210"/>
      <c r="V584" s="210"/>
      <c r="W584" s="210"/>
    </row>
    <row r="585" spans="1:23" s="209" customFormat="1" ht="15" customHeight="1">
      <c r="A585" s="367"/>
      <c r="B585" s="366"/>
      <c r="C585" s="210"/>
      <c r="D585" s="210"/>
      <c r="E585" s="210"/>
      <c r="F585" s="368"/>
      <c r="G585" s="369"/>
      <c r="H585" s="370"/>
      <c r="I585" s="25"/>
      <c r="K585" s="210"/>
      <c r="L585" s="210"/>
      <c r="M585" s="210"/>
      <c r="N585" s="210"/>
      <c r="O585" s="210"/>
      <c r="P585" s="210"/>
      <c r="Q585" s="210"/>
      <c r="R585" s="210"/>
      <c r="S585" s="210"/>
      <c r="T585" s="210"/>
      <c r="U585" s="210"/>
      <c r="V585" s="210"/>
      <c r="W585" s="210"/>
    </row>
    <row r="586" spans="1:23" s="209" customFormat="1" ht="15" customHeight="1">
      <c r="A586" s="367"/>
      <c r="B586" s="366"/>
      <c r="C586" s="210"/>
      <c r="D586" s="210"/>
      <c r="E586" s="210"/>
      <c r="F586" s="368"/>
      <c r="G586" s="369"/>
      <c r="H586" s="370"/>
      <c r="I586" s="25"/>
      <c r="K586" s="210"/>
      <c r="L586" s="210"/>
      <c r="M586" s="210"/>
      <c r="N586" s="210"/>
      <c r="O586" s="210"/>
      <c r="P586" s="210"/>
      <c r="Q586" s="210"/>
      <c r="R586" s="210"/>
      <c r="S586" s="210"/>
      <c r="T586" s="210"/>
      <c r="U586" s="210"/>
      <c r="V586" s="210"/>
      <c r="W586" s="210"/>
    </row>
    <row r="587" spans="1:23" s="209" customFormat="1" ht="15" customHeight="1">
      <c r="A587" s="367"/>
      <c r="B587" s="366"/>
      <c r="C587" s="210"/>
      <c r="D587" s="210"/>
      <c r="E587" s="210"/>
      <c r="F587" s="368"/>
      <c r="G587" s="369"/>
      <c r="H587" s="370"/>
      <c r="I587" s="25"/>
      <c r="K587" s="210"/>
      <c r="L587" s="210"/>
      <c r="M587" s="210"/>
      <c r="N587" s="210"/>
      <c r="O587" s="210"/>
      <c r="P587" s="210"/>
      <c r="Q587" s="210"/>
      <c r="R587" s="210"/>
      <c r="S587" s="210"/>
      <c r="T587" s="210"/>
      <c r="U587" s="210"/>
      <c r="V587" s="210"/>
      <c r="W587" s="210"/>
    </row>
    <row r="588" spans="1:23" s="209" customFormat="1" ht="15" customHeight="1">
      <c r="A588" s="367"/>
      <c r="B588" s="366"/>
      <c r="C588" s="210"/>
      <c r="D588" s="210"/>
      <c r="E588" s="210"/>
      <c r="F588" s="368"/>
      <c r="G588" s="369"/>
      <c r="H588" s="370"/>
      <c r="I588" s="25"/>
      <c r="K588" s="210"/>
      <c r="L588" s="210"/>
      <c r="M588" s="210"/>
      <c r="N588" s="210"/>
      <c r="O588" s="210"/>
      <c r="P588" s="210"/>
      <c r="Q588" s="210"/>
      <c r="R588" s="210"/>
      <c r="S588" s="210"/>
      <c r="T588" s="210"/>
      <c r="U588" s="210"/>
      <c r="V588" s="210"/>
      <c r="W588" s="210"/>
    </row>
    <row r="589" spans="1:23" s="209" customFormat="1" ht="15" customHeight="1">
      <c r="A589" s="367"/>
      <c r="B589" s="366"/>
      <c r="C589" s="210"/>
      <c r="D589" s="210"/>
      <c r="E589" s="210"/>
      <c r="F589" s="368"/>
      <c r="G589" s="369"/>
      <c r="H589" s="370"/>
      <c r="I589" s="25"/>
      <c r="K589" s="210"/>
      <c r="L589" s="210"/>
      <c r="M589" s="210"/>
      <c r="N589" s="210"/>
      <c r="O589" s="210"/>
      <c r="P589" s="210"/>
      <c r="Q589" s="210"/>
      <c r="R589" s="210"/>
      <c r="S589" s="210"/>
      <c r="T589" s="210"/>
      <c r="U589" s="210"/>
      <c r="V589" s="210"/>
      <c r="W589" s="210"/>
    </row>
    <row r="590" spans="1:23" s="209" customFormat="1" ht="15" customHeight="1">
      <c r="A590" s="367"/>
      <c r="B590" s="366"/>
      <c r="C590" s="210"/>
      <c r="D590" s="210"/>
      <c r="E590" s="210"/>
      <c r="F590" s="368"/>
      <c r="G590" s="369"/>
      <c r="H590" s="370"/>
      <c r="I590" s="25"/>
      <c r="K590" s="210"/>
      <c r="L590" s="210"/>
      <c r="M590" s="210"/>
      <c r="N590" s="210"/>
      <c r="O590" s="210"/>
      <c r="P590" s="210"/>
      <c r="Q590" s="210"/>
      <c r="R590" s="210"/>
      <c r="S590" s="210"/>
      <c r="T590" s="210"/>
      <c r="U590" s="210"/>
      <c r="V590" s="210"/>
      <c r="W590" s="210"/>
    </row>
    <row r="591" spans="1:23" s="209" customFormat="1" ht="15" customHeight="1">
      <c r="A591" s="367"/>
      <c r="B591" s="366"/>
      <c r="C591" s="210"/>
      <c r="D591" s="210"/>
      <c r="E591" s="210"/>
      <c r="F591" s="368"/>
      <c r="G591" s="369"/>
      <c r="H591" s="370"/>
      <c r="I591" s="25"/>
      <c r="K591" s="210"/>
      <c r="L591" s="210"/>
      <c r="M591" s="210"/>
      <c r="N591" s="210"/>
      <c r="O591" s="210"/>
      <c r="P591" s="210"/>
      <c r="Q591" s="210"/>
      <c r="R591" s="210"/>
      <c r="S591" s="210"/>
      <c r="T591" s="210"/>
      <c r="U591" s="210"/>
      <c r="V591" s="210"/>
      <c r="W591" s="210"/>
    </row>
    <row r="592" spans="1:23" s="209" customFormat="1" ht="15" customHeight="1">
      <c r="A592" s="367"/>
      <c r="B592" s="366"/>
      <c r="C592" s="210"/>
      <c r="D592" s="210"/>
      <c r="E592" s="210"/>
      <c r="F592" s="368"/>
      <c r="G592" s="369"/>
      <c r="H592" s="370"/>
      <c r="I592" s="25"/>
      <c r="K592" s="210"/>
      <c r="L592" s="210"/>
      <c r="M592" s="210"/>
      <c r="N592" s="210"/>
      <c r="O592" s="210"/>
      <c r="P592" s="210"/>
      <c r="Q592" s="210"/>
      <c r="R592" s="210"/>
      <c r="S592" s="210"/>
      <c r="T592" s="210"/>
      <c r="U592" s="210"/>
      <c r="V592" s="210"/>
      <c r="W592" s="210"/>
    </row>
    <row r="593" spans="1:23" s="209" customFormat="1" ht="15" customHeight="1">
      <c r="A593" s="367"/>
      <c r="B593" s="366"/>
      <c r="C593" s="210"/>
      <c r="D593" s="210"/>
      <c r="E593" s="210"/>
      <c r="F593" s="368"/>
      <c r="G593" s="369"/>
      <c r="H593" s="370"/>
      <c r="I593" s="25"/>
      <c r="K593" s="210"/>
      <c r="L593" s="210"/>
      <c r="M593" s="210"/>
      <c r="N593" s="210"/>
      <c r="O593" s="210"/>
      <c r="P593" s="210"/>
      <c r="Q593" s="210"/>
      <c r="R593" s="210"/>
      <c r="S593" s="210"/>
      <c r="T593" s="210"/>
      <c r="U593" s="210"/>
      <c r="V593" s="210"/>
      <c r="W593" s="210"/>
    </row>
    <row r="594" spans="1:23" s="209" customFormat="1" ht="15" customHeight="1">
      <c r="A594" s="367"/>
      <c r="B594" s="366"/>
      <c r="C594" s="210"/>
      <c r="D594" s="210"/>
      <c r="E594" s="210"/>
      <c r="F594" s="368"/>
      <c r="G594" s="369"/>
      <c r="H594" s="370"/>
      <c r="I594" s="25"/>
      <c r="K594" s="210"/>
      <c r="L594" s="210"/>
      <c r="M594" s="210"/>
      <c r="N594" s="210"/>
      <c r="O594" s="210"/>
      <c r="P594" s="210"/>
      <c r="Q594" s="210"/>
      <c r="R594" s="210"/>
      <c r="S594" s="210"/>
      <c r="T594" s="210"/>
      <c r="U594" s="210"/>
      <c r="V594" s="210"/>
      <c r="W594" s="210"/>
    </row>
    <row r="595" spans="1:23" s="209" customFormat="1" ht="15" customHeight="1">
      <c r="A595" s="367"/>
      <c r="B595" s="366"/>
      <c r="C595" s="210"/>
      <c r="D595" s="210"/>
      <c r="E595" s="210"/>
      <c r="F595" s="368"/>
      <c r="G595" s="369"/>
      <c r="H595" s="370"/>
      <c r="I595" s="25"/>
      <c r="K595" s="210"/>
      <c r="L595" s="210"/>
      <c r="M595" s="210"/>
      <c r="N595" s="210"/>
      <c r="O595" s="210"/>
      <c r="P595" s="210"/>
      <c r="Q595" s="210"/>
      <c r="R595" s="210"/>
      <c r="S595" s="210"/>
      <c r="T595" s="210"/>
      <c r="U595" s="210"/>
      <c r="V595" s="210"/>
      <c r="W595" s="210"/>
    </row>
    <row r="596" spans="1:23" s="209" customFormat="1" ht="15" customHeight="1">
      <c r="A596" s="367"/>
      <c r="B596" s="366"/>
      <c r="C596" s="210"/>
      <c r="D596" s="210"/>
      <c r="E596" s="210"/>
      <c r="F596" s="368"/>
      <c r="G596" s="369"/>
      <c r="H596" s="370"/>
      <c r="I596" s="25"/>
      <c r="K596" s="210"/>
      <c r="L596" s="210"/>
      <c r="M596" s="210"/>
      <c r="N596" s="210"/>
      <c r="O596" s="210"/>
      <c r="P596" s="210"/>
      <c r="Q596" s="210"/>
      <c r="R596" s="210"/>
      <c r="S596" s="210"/>
      <c r="T596" s="210"/>
      <c r="U596" s="210"/>
      <c r="V596" s="210"/>
      <c r="W596" s="210"/>
    </row>
    <row r="597" spans="1:23" s="209" customFormat="1" ht="15" customHeight="1">
      <c r="A597" s="367"/>
      <c r="B597" s="366"/>
      <c r="C597" s="210"/>
      <c r="D597" s="210"/>
      <c r="E597" s="210"/>
      <c r="F597" s="368"/>
      <c r="G597" s="369"/>
      <c r="H597" s="370"/>
      <c r="I597" s="25"/>
      <c r="K597" s="210"/>
      <c r="L597" s="210"/>
      <c r="M597" s="210"/>
      <c r="N597" s="210"/>
      <c r="O597" s="210"/>
      <c r="P597" s="210"/>
      <c r="Q597" s="210"/>
      <c r="R597" s="210"/>
      <c r="S597" s="210"/>
      <c r="T597" s="210"/>
      <c r="U597" s="210"/>
      <c r="V597" s="210"/>
      <c r="W597" s="210"/>
    </row>
    <row r="598" spans="1:23" s="209" customFormat="1" ht="15" customHeight="1">
      <c r="A598" s="367"/>
      <c r="B598" s="366"/>
      <c r="C598" s="210"/>
      <c r="D598" s="210"/>
      <c r="E598" s="210"/>
      <c r="F598" s="368"/>
      <c r="G598" s="369"/>
      <c r="H598" s="370"/>
      <c r="I598" s="25"/>
      <c r="K598" s="210"/>
      <c r="L598" s="210"/>
      <c r="M598" s="210"/>
      <c r="N598" s="210"/>
      <c r="O598" s="210"/>
      <c r="P598" s="210"/>
      <c r="Q598" s="210"/>
      <c r="R598" s="210"/>
      <c r="S598" s="210"/>
      <c r="T598" s="210"/>
      <c r="U598" s="210"/>
      <c r="V598" s="210"/>
      <c r="W598" s="210"/>
    </row>
    <row r="599" spans="1:23" s="209" customFormat="1" ht="15" customHeight="1">
      <c r="A599" s="367"/>
      <c r="B599" s="366"/>
      <c r="C599" s="210"/>
      <c r="D599" s="210"/>
      <c r="E599" s="210"/>
      <c r="F599" s="368"/>
      <c r="G599" s="369"/>
      <c r="H599" s="370"/>
      <c r="I599" s="25"/>
      <c r="K599" s="210"/>
      <c r="L599" s="210"/>
      <c r="M599" s="210"/>
      <c r="N599" s="210"/>
      <c r="O599" s="210"/>
      <c r="P599" s="210"/>
      <c r="Q599" s="210"/>
      <c r="R599" s="210"/>
      <c r="S599" s="210"/>
      <c r="T599" s="210"/>
      <c r="U599" s="210"/>
      <c r="V599" s="210"/>
      <c r="W599" s="210"/>
    </row>
    <row r="600" spans="1:23" s="209" customFormat="1" ht="15" customHeight="1">
      <c r="A600" s="367"/>
      <c r="B600" s="366"/>
      <c r="C600" s="210"/>
      <c r="D600" s="210"/>
      <c r="E600" s="210"/>
      <c r="F600" s="368"/>
      <c r="G600" s="369"/>
      <c r="H600" s="370"/>
      <c r="I600" s="25"/>
      <c r="K600" s="210"/>
      <c r="L600" s="210"/>
      <c r="M600" s="210"/>
      <c r="N600" s="210"/>
      <c r="O600" s="210"/>
      <c r="P600" s="210"/>
      <c r="Q600" s="210"/>
      <c r="R600" s="210"/>
      <c r="S600" s="210"/>
      <c r="T600" s="210"/>
      <c r="U600" s="210"/>
      <c r="V600" s="210"/>
      <c r="W600" s="210"/>
    </row>
    <row r="601" spans="1:23" s="209" customFormat="1" ht="15" customHeight="1">
      <c r="A601" s="367"/>
      <c r="B601" s="366"/>
      <c r="C601" s="210"/>
      <c r="D601" s="210"/>
      <c r="E601" s="210"/>
      <c r="F601" s="368"/>
      <c r="G601" s="369"/>
      <c r="H601" s="370"/>
      <c r="I601" s="25"/>
      <c r="K601" s="210"/>
      <c r="L601" s="210"/>
      <c r="M601" s="210"/>
      <c r="N601" s="210"/>
      <c r="O601" s="210"/>
      <c r="P601" s="210"/>
      <c r="Q601" s="210"/>
      <c r="R601" s="210"/>
      <c r="S601" s="210"/>
      <c r="T601" s="210"/>
      <c r="U601" s="210"/>
      <c r="V601" s="210"/>
      <c r="W601" s="210"/>
    </row>
    <row r="602" spans="1:23" s="209" customFormat="1" ht="15" customHeight="1">
      <c r="A602" s="367"/>
      <c r="B602" s="366"/>
      <c r="C602" s="210"/>
      <c r="D602" s="210"/>
      <c r="E602" s="210"/>
      <c r="F602" s="368"/>
      <c r="G602" s="369"/>
      <c r="H602" s="370"/>
      <c r="I602" s="25"/>
      <c r="K602" s="210"/>
      <c r="L602" s="210"/>
      <c r="M602" s="210"/>
      <c r="N602" s="210"/>
      <c r="O602" s="210"/>
      <c r="P602" s="210"/>
      <c r="Q602" s="210"/>
      <c r="R602" s="210"/>
      <c r="S602" s="210"/>
      <c r="T602" s="210"/>
      <c r="U602" s="210"/>
      <c r="V602" s="210"/>
      <c r="W602" s="210"/>
    </row>
    <row r="603" spans="1:23" s="209" customFormat="1" ht="15" customHeight="1">
      <c r="A603" s="367"/>
      <c r="B603" s="366"/>
      <c r="C603" s="210"/>
      <c r="D603" s="210"/>
      <c r="E603" s="210"/>
      <c r="F603" s="368"/>
      <c r="G603" s="369"/>
      <c r="H603" s="370"/>
      <c r="I603" s="25"/>
      <c r="K603" s="210"/>
      <c r="L603" s="210"/>
      <c r="M603" s="210"/>
      <c r="N603" s="210"/>
      <c r="O603" s="210"/>
      <c r="P603" s="210"/>
      <c r="Q603" s="210"/>
      <c r="R603" s="210"/>
      <c r="S603" s="210"/>
      <c r="T603" s="210"/>
      <c r="U603" s="210"/>
      <c r="V603" s="210"/>
      <c r="W603" s="210"/>
    </row>
    <row r="604" spans="1:23" s="209" customFormat="1" ht="15" customHeight="1">
      <c r="A604" s="367"/>
      <c r="B604" s="366"/>
      <c r="C604" s="210"/>
      <c r="D604" s="210"/>
      <c r="E604" s="210"/>
      <c r="F604" s="368"/>
      <c r="G604" s="369"/>
      <c r="H604" s="370"/>
      <c r="I604" s="25"/>
      <c r="K604" s="210"/>
      <c r="L604" s="210"/>
      <c r="M604" s="210"/>
      <c r="N604" s="210"/>
      <c r="O604" s="210"/>
      <c r="P604" s="210"/>
      <c r="Q604" s="210"/>
      <c r="R604" s="210"/>
      <c r="S604" s="210"/>
      <c r="T604" s="210"/>
      <c r="U604" s="210"/>
      <c r="V604" s="210"/>
      <c r="W604" s="210"/>
    </row>
    <row r="605" spans="1:23" s="209" customFormat="1" ht="15" customHeight="1">
      <c r="A605" s="367"/>
      <c r="B605" s="366"/>
      <c r="C605" s="210"/>
      <c r="D605" s="210"/>
      <c r="E605" s="210"/>
      <c r="F605" s="368"/>
      <c r="G605" s="369"/>
      <c r="H605" s="370"/>
      <c r="I605" s="25"/>
      <c r="K605" s="210"/>
      <c r="L605" s="210"/>
      <c r="M605" s="210"/>
      <c r="N605" s="210"/>
      <c r="O605" s="210"/>
      <c r="P605" s="210"/>
      <c r="Q605" s="210"/>
      <c r="R605" s="210"/>
      <c r="S605" s="210"/>
      <c r="T605" s="210"/>
      <c r="U605" s="210"/>
      <c r="V605" s="210"/>
      <c r="W605" s="210"/>
    </row>
    <row r="606" spans="1:23" s="209" customFormat="1" ht="15" customHeight="1">
      <c r="A606" s="367"/>
      <c r="B606" s="366"/>
      <c r="C606" s="210"/>
      <c r="D606" s="210"/>
      <c r="E606" s="210"/>
      <c r="F606" s="368"/>
      <c r="G606" s="369"/>
      <c r="H606" s="370"/>
      <c r="I606" s="25"/>
      <c r="K606" s="210"/>
      <c r="L606" s="210"/>
      <c r="M606" s="210"/>
      <c r="N606" s="210"/>
      <c r="O606" s="210"/>
      <c r="P606" s="210"/>
      <c r="Q606" s="210"/>
      <c r="R606" s="210"/>
      <c r="S606" s="210"/>
      <c r="T606" s="210"/>
      <c r="U606" s="210"/>
      <c r="V606" s="210"/>
      <c r="W606" s="210"/>
    </row>
    <row r="607" spans="1:23" s="209" customFormat="1" ht="15" customHeight="1">
      <c r="A607" s="367"/>
      <c r="B607" s="366"/>
      <c r="C607" s="210"/>
      <c r="D607" s="210"/>
      <c r="E607" s="210"/>
      <c r="F607" s="368"/>
      <c r="G607" s="369"/>
      <c r="H607" s="370"/>
      <c r="I607" s="25"/>
      <c r="K607" s="210"/>
      <c r="L607" s="210"/>
      <c r="M607" s="210"/>
      <c r="N607" s="210"/>
      <c r="O607" s="210"/>
      <c r="P607" s="210"/>
      <c r="Q607" s="210"/>
      <c r="R607" s="210"/>
      <c r="S607" s="210"/>
      <c r="T607" s="210"/>
      <c r="U607" s="210"/>
      <c r="V607" s="210"/>
      <c r="W607" s="210"/>
    </row>
    <row r="608" spans="1:23" s="209" customFormat="1" ht="15" customHeight="1">
      <c r="A608" s="367"/>
      <c r="B608" s="366"/>
      <c r="C608" s="210"/>
      <c r="D608" s="210"/>
      <c r="E608" s="210"/>
      <c r="F608" s="368"/>
      <c r="G608" s="369"/>
      <c r="H608" s="370"/>
      <c r="I608" s="25"/>
      <c r="K608" s="210"/>
      <c r="L608" s="210"/>
      <c r="M608" s="210"/>
      <c r="N608" s="210"/>
      <c r="O608" s="210"/>
      <c r="P608" s="210"/>
      <c r="Q608" s="210"/>
      <c r="R608" s="210"/>
      <c r="S608" s="210"/>
      <c r="T608" s="210"/>
      <c r="U608" s="210"/>
      <c r="V608" s="210"/>
      <c r="W608" s="210"/>
    </row>
    <row r="609" spans="1:23" s="209" customFormat="1" ht="15" customHeight="1">
      <c r="A609" s="367"/>
      <c r="B609" s="366"/>
      <c r="C609" s="210"/>
      <c r="D609" s="210"/>
      <c r="E609" s="210"/>
      <c r="F609" s="368"/>
      <c r="G609" s="369"/>
      <c r="H609" s="370"/>
      <c r="I609" s="25"/>
      <c r="K609" s="210"/>
      <c r="L609" s="210"/>
      <c r="M609" s="210"/>
      <c r="N609" s="210"/>
      <c r="O609" s="210"/>
      <c r="P609" s="210"/>
      <c r="Q609" s="210"/>
      <c r="R609" s="210"/>
      <c r="S609" s="210"/>
      <c r="T609" s="210"/>
      <c r="U609" s="210"/>
      <c r="V609" s="210"/>
      <c r="W609" s="210"/>
    </row>
    <row r="610" spans="1:23" s="209" customFormat="1" ht="15" customHeight="1">
      <c r="A610" s="367"/>
      <c r="B610" s="366"/>
      <c r="C610" s="210"/>
      <c r="D610" s="210"/>
      <c r="E610" s="210"/>
      <c r="F610" s="368"/>
      <c r="G610" s="369"/>
      <c r="H610" s="370"/>
      <c r="I610" s="25"/>
      <c r="K610" s="210"/>
      <c r="L610" s="210"/>
      <c r="M610" s="210"/>
      <c r="N610" s="210"/>
      <c r="O610" s="210"/>
      <c r="P610" s="210"/>
      <c r="Q610" s="210"/>
      <c r="R610" s="210"/>
      <c r="S610" s="210"/>
      <c r="T610" s="210"/>
      <c r="U610" s="210"/>
      <c r="V610" s="210"/>
      <c r="W610" s="210"/>
    </row>
    <row r="611" spans="1:23" s="209" customFormat="1" ht="15" customHeight="1">
      <c r="A611" s="367"/>
      <c r="B611" s="366"/>
      <c r="C611" s="210"/>
      <c r="D611" s="210"/>
      <c r="E611" s="210"/>
      <c r="F611" s="368"/>
      <c r="G611" s="369"/>
      <c r="H611" s="370"/>
      <c r="I611" s="25"/>
      <c r="K611" s="210"/>
      <c r="L611" s="210"/>
      <c r="M611" s="210"/>
      <c r="N611" s="210"/>
      <c r="O611" s="210"/>
      <c r="P611" s="210"/>
      <c r="Q611" s="210"/>
      <c r="R611" s="210"/>
      <c r="S611" s="210"/>
      <c r="T611" s="210"/>
      <c r="U611" s="210"/>
      <c r="V611" s="210"/>
      <c r="W611" s="210"/>
    </row>
    <row r="612" spans="1:23" s="209" customFormat="1" ht="15" customHeight="1">
      <c r="A612" s="367"/>
      <c r="B612" s="366"/>
      <c r="C612" s="210"/>
      <c r="D612" s="210"/>
      <c r="E612" s="210"/>
      <c r="F612" s="368"/>
      <c r="G612" s="369"/>
      <c r="H612" s="370"/>
      <c r="I612" s="25"/>
      <c r="K612" s="210"/>
      <c r="L612" s="210"/>
      <c r="M612" s="210"/>
      <c r="N612" s="210"/>
      <c r="O612" s="210"/>
      <c r="P612" s="210"/>
      <c r="Q612" s="210"/>
      <c r="R612" s="210"/>
      <c r="S612" s="210"/>
      <c r="T612" s="210"/>
      <c r="U612" s="210"/>
      <c r="V612" s="210"/>
      <c r="W612" s="210"/>
    </row>
    <row r="613" spans="1:23" s="209" customFormat="1" ht="15" customHeight="1">
      <c r="A613" s="367"/>
      <c r="B613" s="366"/>
      <c r="C613" s="210"/>
      <c r="D613" s="210"/>
      <c r="E613" s="210"/>
      <c r="F613" s="368"/>
      <c r="G613" s="369"/>
      <c r="H613" s="370"/>
      <c r="I613" s="25"/>
      <c r="K613" s="210"/>
      <c r="L613" s="210"/>
      <c r="M613" s="210"/>
      <c r="N613" s="210"/>
      <c r="O613" s="210"/>
      <c r="P613" s="210"/>
      <c r="Q613" s="210"/>
      <c r="R613" s="210"/>
      <c r="S613" s="210"/>
      <c r="T613" s="210"/>
      <c r="U613" s="210"/>
      <c r="V613" s="210"/>
      <c r="W613" s="210"/>
    </row>
    <row r="614" spans="1:23" s="209" customFormat="1" ht="15" customHeight="1">
      <c r="A614" s="367"/>
      <c r="B614" s="366"/>
      <c r="C614" s="210"/>
      <c r="D614" s="210"/>
      <c r="E614" s="210"/>
      <c r="F614" s="368"/>
      <c r="G614" s="369"/>
      <c r="H614" s="370"/>
      <c r="I614" s="25"/>
      <c r="K614" s="210"/>
      <c r="L614" s="210"/>
      <c r="M614" s="210"/>
      <c r="N614" s="210"/>
      <c r="O614" s="210"/>
      <c r="P614" s="210"/>
      <c r="Q614" s="210"/>
      <c r="R614" s="210"/>
      <c r="S614" s="210"/>
      <c r="T614" s="210"/>
      <c r="U614" s="210"/>
      <c r="V614" s="210"/>
      <c r="W614" s="210"/>
    </row>
    <row r="615" spans="1:23" s="209" customFormat="1" ht="15" customHeight="1">
      <c r="A615" s="367"/>
      <c r="B615" s="366"/>
      <c r="C615" s="210"/>
      <c r="D615" s="210"/>
      <c r="E615" s="210"/>
      <c r="F615" s="368"/>
      <c r="G615" s="369"/>
      <c r="H615" s="370"/>
      <c r="I615" s="25"/>
      <c r="K615" s="210"/>
      <c r="L615" s="210"/>
      <c r="M615" s="210"/>
      <c r="N615" s="210"/>
      <c r="O615" s="210"/>
      <c r="P615" s="210"/>
      <c r="Q615" s="210"/>
      <c r="R615" s="210"/>
      <c r="S615" s="210"/>
      <c r="T615" s="210"/>
      <c r="U615" s="210"/>
      <c r="V615" s="210"/>
      <c r="W615" s="210"/>
    </row>
    <row r="616" spans="1:23" s="209" customFormat="1" ht="15" customHeight="1">
      <c r="A616" s="367"/>
      <c r="B616" s="366"/>
      <c r="C616" s="210"/>
      <c r="D616" s="210"/>
      <c r="E616" s="210"/>
      <c r="F616" s="368"/>
      <c r="G616" s="369"/>
      <c r="H616" s="370"/>
      <c r="I616" s="25"/>
      <c r="K616" s="210"/>
      <c r="L616" s="210"/>
      <c r="M616" s="210"/>
      <c r="N616" s="210"/>
      <c r="O616" s="210"/>
      <c r="P616" s="210"/>
      <c r="Q616" s="210"/>
      <c r="R616" s="210"/>
      <c r="S616" s="210"/>
      <c r="T616" s="210"/>
      <c r="U616" s="210"/>
      <c r="V616" s="210"/>
      <c r="W616" s="210"/>
    </row>
    <row r="617" spans="1:23" s="209" customFormat="1" ht="15" customHeight="1">
      <c r="A617" s="367"/>
      <c r="B617" s="366"/>
      <c r="C617" s="210"/>
      <c r="D617" s="210"/>
      <c r="E617" s="210"/>
      <c r="F617" s="368"/>
      <c r="G617" s="369"/>
      <c r="H617" s="370"/>
      <c r="I617" s="25"/>
      <c r="K617" s="210"/>
      <c r="L617" s="210"/>
      <c r="M617" s="210"/>
      <c r="N617" s="210"/>
      <c r="O617" s="210"/>
      <c r="P617" s="210"/>
      <c r="Q617" s="210"/>
      <c r="R617" s="210"/>
      <c r="S617" s="210"/>
      <c r="T617" s="210"/>
      <c r="U617" s="210"/>
      <c r="V617" s="210"/>
      <c r="W617" s="210"/>
    </row>
    <row r="618" spans="1:23" s="209" customFormat="1" ht="15" customHeight="1">
      <c r="A618" s="367"/>
      <c r="B618" s="366"/>
      <c r="C618" s="210"/>
      <c r="D618" s="210"/>
      <c r="E618" s="210"/>
      <c r="F618" s="368"/>
      <c r="G618" s="369"/>
      <c r="H618" s="370"/>
      <c r="I618" s="25"/>
      <c r="K618" s="210"/>
      <c r="L618" s="210"/>
      <c r="M618" s="210"/>
      <c r="N618" s="210"/>
      <c r="O618" s="210"/>
      <c r="P618" s="210"/>
      <c r="Q618" s="210"/>
      <c r="R618" s="210"/>
      <c r="S618" s="210"/>
      <c r="T618" s="210"/>
      <c r="U618" s="210"/>
      <c r="V618" s="210"/>
      <c r="W618" s="210"/>
    </row>
    <row r="619" spans="1:23" s="209" customFormat="1" ht="15" customHeight="1">
      <c r="A619" s="367"/>
      <c r="B619" s="366"/>
      <c r="C619" s="210"/>
      <c r="D619" s="210"/>
      <c r="E619" s="210"/>
      <c r="F619" s="368"/>
      <c r="G619" s="369"/>
      <c r="H619" s="370"/>
      <c r="I619" s="25"/>
      <c r="K619" s="210"/>
      <c r="L619" s="210"/>
      <c r="M619" s="210"/>
      <c r="N619" s="210"/>
      <c r="O619" s="210"/>
      <c r="P619" s="210"/>
      <c r="Q619" s="210"/>
      <c r="R619" s="210"/>
      <c r="S619" s="210"/>
      <c r="T619" s="210"/>
      <c r="U619" s="210"/>
      <c r="V619" s="210"/>
      <c r="W619" s="210"/>
    </row>
    <row r="620" spans="1:23" s="209" customFormat="1" ht="15" customHeight="1">
      <c r="A620" s="367"/>
      <c r="B620" s="366"/>
      <c r="C620" s="210"/>
      <c r="D620" s="210"/>
      <c r="E620" s="210"/>
      <c r="F620" s="368"/>
      <c r="G620" s="369"/>
      <c r="H620" s="370"/>
      <c r="I620" s="25"/>
      <c r="K620" s="210"/>
      <c r="L620" s="210"/>
      <c r="M620" s="210"/>
      <c r="N620" s="210"/>
      <c r="O620" s="210"/>
      <c r="P620" s="210"/>
      <c r="Q620" s="210"/>
      <c r="R620" s="210"/>
      <c r="S620" s="210"/>
      <c r="T620" s="210"/>
      <c r="U620" s="210"/>
      <c r="V620" s="210"/>
      <c r="W620" s="210"/>
    </row>
    <row r="621" spans="1:23" s="209" customFormat="1" ht="15" customHeight="1">
      <c r="A621" s="367"/>
      <c r="B621" s="366"/>
      <c r="C621" s="210"/>
      <c r="D621" s="210"/>
      <c r="E621" s="210"/>
      <c r="F621" s="368"/>
      <c r="G621" s="369"/>
      <c r="H621" s="370"/>
      <c r="I621" s="25"/>
      <c r="K621" s="210"/>
      <c r="L621" s="210"/>
      <c r="M621" s="210"/>
      <c r="N621" s="210"/>
      <c r="O621" s="210"/>
      <c r="P621" s="210"/>
      <c r="Q621" s="210"/>
      <c r="R621" s="210"/>
      <c r="S621" s="210"/>
      <c r="T621" s="210"/>
      <c r="U621" s="210"/>
      <c r="V621" s="210"/>
      <c r="W621" s="210"/>
    </row>
    <row r="622" spans="1:23" s="209" customFormat="1" ht="15" customHeight="1">
      <c r="A622" s="367"/>
      <c r="B622" s="366"/>
      <c r="C622" s="210"/>
      <c r="D622" s="210"/>
      <c r="E622" s="210"/>
      <c r="F622" s="368"/>
      <c r="G622" s="369"/>
      <c r="H622" s="370"/>
      <c r="I622" s="25"/>
      <c r="K622" s="210"/>
      <c r="L622" s="210"/>
      <c r="M622" s="210"/>
      <c r="N622" s="210"/>
      <c r="O622" s="210"/>
      <c r="P622" s="210"/>
      <c r="Q622" s="210"/>
      <c r="R622" s="210"/>
      <c r="S622" s="210"/>
      <c r="T622" s="210"/>
      <c r="U622" s="210"/>
      <c r="V622" s="210"/>
      <c r="W622" s="210"/>
    </row>
    <row r="623" spans="1:23" s="209" customFormat="1" ht="15" customHeight="1">
      <c r="A623" s="367"/>
      <c r="B623" s="366"/>
      <c r="C623" s="210"/>
      <c r="D623" s="210"/>
      <c r="E623" s="210"/>
      <c r="F623" s="368"/>
      <c r="G623" s="369"/>
      <c r="H623" s="370"/>
      <c r="I623" s="25"/>
      <c r="K623" s="210"/>
      <c r="L623" s="210"/>
      <c r="M623" s="210"/>
      <c r="N623" s="210"/>
      <c r="O623" s="210"/>
      <c r="P623" s="210"/>
      <c r="Q623" s="210"/>
      <c r="R623" s="210"/>
      <c r="S623" s="210"/>
      <c r="T623" s="210"/>
      <c r="U623" s="210"/>
      <c r="V623" s="210"/>
      <c r="W623" s="210"/>
    </row>
    <row r="624" spans="1:23" s="209" customFormat="1" ht="15" customHeight="1">
      <c r="A624" s="367"/>
      <c r="B624" s="366"/>
      <c r="C624" s="210"/>
      <c r="D624" s="210"/>
      <c r="E624" s="210"/>
      <c r="F624" s="368"/>
      <c r="G624" s="369"/>
      <c r="H624" s="370"/>
      <c r="I624" s="25"/>
      <c r="K624" s="210"/>
      <c r="L624" s="210"/>
      <c r="M624" s="210"/>
      <c r="N624" s="210"/>
      <c r="O624" s="210"/>
      <c r="P624" s="210"/>
      <c r="Q624" s="210"/>
      <c r="R624" s="210"/>
      <c r="S624" s="210"/>
      <c r="T624" s="210"/>
      <c r="U624" s="210"/>
      <c r="V624" s="210"/>
      <c r="W624" s="210"/>
    </row>
    <row r="625" spans="1:23" s="209" customFormat="1" ht="15" customHeight="1">
      <c r="A625" s="367"/>
      <c r="B625" s="366"/>
      <c r="C625" s="210"/>
      <c r="D625" s="210"/>
      <c r="E625" s="210"/>
      <c r="F625" s="368"/>
      <c r="G625" s="369"/>
      <c r="H625" s="370"/>
      <c r="I625" s="25"/>
      <c r="K625" s="210"/>
      <c r="L625" s="210"/>
      <c r="M625" s="210"/>
      <c r="N625" s="210"/>
      <c r="O625" s="210"/>
      <c r="P625" s="210"/>
      <c r="Q625" s="210"/>
      <c r="R625" s="210"/>
      <c r="S625" s="210"/>
      <c r="T625" s="210"/>
      <c r="U625" s="210"/>
      <c r="V625" s="210"/>
      <c r="W625" s="210"/>
    </row>
    <row r="626" spans="1:23" s="209" customFormat="1" ht="15" customHeight="1">
      <c r="A626" s="367"/>
      <c r="B626" s="366"/>
      <c r="C626" s="210"/>
      <c r="D626" s="210"/>
      <c r="E626" s="210"/>
      <c r="F626" s="368"/>
      <c r="G626" s="369"/>
      <c r="H626" s="370"/>
      <c r="I626" s="25"/>
      <c r="K626" s="210"/>
      <c r="L626" s="210"/>
      <c r="M626" s="210"/>
      <c r="N626" s="210"/>
      <c r="O626" s="210"/>
      <c r="P626" s="210"/>
      <c r="Q626" s="210"/>
      <c r="R626" s="210"/>
      <c r="S626" s="210"/>
      <c r="T626" s="210"/>
      <c r="U626" s="210"/>
      <c r="V626" s="210"/>
      <c r="W626" s="210"/>
    </row>
    <row r="627" spans="1:23" s="209" customFormat="1" ht="15" customHeight="1">
      <c r="A627" s="367"/>
      <c r="B627" s="366"/>
      <c r="C627" s="210"/>
      <c r="D627" s="210"/>
      <c r="E627" s="210"/>
      <c r="F627" s="368"/>
      <c r="G627" s="369"/>
      <c r="H627" s="370"/>
      <c r="I627" s="25"/>
      <c r="K627" s="210"/>
      <c r="L627" s="210"/>
      <c r="M627" s="210"/>
      <c r="N627" s="210"/>
      <c r="O627" s="210"/>
      <c r="P627" s="210"/>
      <c r="Q627" s="210"/>
      <c r="R627" s="210"/>
      <c r="S627" s="210"/>
      <c r="T627" s="210"/>
      <c r="U627" s="210"/>
      <c r="V627" s="210"/>
      <c r="W627" s="210"/>
    </row>
    <row r="628" spans="1:23" s="209" customFormat="1" ht="15" customHeight="1">
      <c r="A628" s="367"/>
      <c r="B628" s="366"/>
      <c r="C628" s="210"/>
      <c r="D628" s="210"/>
      <c r="E628" s="210"/>
      <c r="F628" s="368"/>
      <c r="G628" s="369"/>
      <c r="H628" s="370"/>
      <c r="I628" s="25"/>
      <c r="K628" s="210"/>
      <c r="L628" s="210"/>
      <c r="M628" s="210"/>
      <c r="N628" s="210"/>
      <c r="O628" s="210"/>
      <c r="P628" s="210"/>
      <c r="Q628" s="210"/>
      <c r="R628" s="210"/>
      <c r="S628" s="210"/>
      <c r="T628" s="210"/>
      <c r="U628" s="210"/>
      <c r="V628" s="210"/>
      <c r="W628" s="210"/>
    </row>
    <row r="629" spans="1:23" s="209" customFormat="1" ht="15" customHeight="1">
      <c r="A629" s="367"/>
      <c r="B629" s="366"/>
      <c r="C629" s="210"/>
      <c r="D629" s="210"/>
      <c r="E629" s="210"/>
      <c r="F629" s="368"/>
      <c r="G629" s="369"/>
      <c r="H629" s="370"/>
      <c r="I629" s="25"/>
      <c r="K629" s="210"/>
      <c r="L629" s="210"/>
      <c r="M629" s="210"/>
      <c r="N629" s="210"/>
      <c r="O629" s="210"/>
      <c r="P629" s="210"/>
      <c r="Q629" s="210"/>
      <c r="R629" s="210"/>
      <c r="S629" s="210"/>
      <c r="T629" s="210"/>
      <c r="U629" s="210"/>
      <c r="V629" s="210"/>
      <c r="W629" s="210"/>
    </row>
    <row r="630" spans="1:23" s="209" customFormat="1" ht="15" customHeight="1">
      <c r="A630" s="367"/>
      <c r="B630" s="366"/>
      <c r="C630" s="210"/>
      <c r="D630" s="210"/>
      <c r="E630" s="210"/>
      <c r="F630" s="368"/>
      <c r="G630" s="369"/>
      <c r="H630" s="370"/>
      <c r="I630" s="25"/>
      <c r="K630" s="210"/>
      <c r="L630" s="210"/>
      <c r="M630" s="210"/>
      <c r="N630" s="210"/>
      <c r="O630" s="210"/>
      <c r="P630" s="210"/>
      <c r="Q630" s="210"/>
      <c r="R630" s="210"/>
      <c r="S630" s="210"/>
      <c r="T630" s="210"/>
      <c r="U630" s="210"/>
      <c r="V630" s="210"/>
      <c r="W630" s="210"/>
    </row>
    <row r="631" spans="1:23" s="209" customFormat="1" ht="15" customHeight="1">
      <c r="A631" s="367"/>
      <c r="B631" s="366"/>
      <c r="C631" s="210"/>
      <c r="D631" s="210"/>
      <c r="E631" s="210"/>
      <c r="F631" s="368"/>
      <c r="G631" s="369"/>
      <c r="H631" s="370"/>
      <c r="I631" s="25"/>
      <c r="K631" s="210"/>
      <c r="L631" s="210"/>
      <c r="M631" s="210"/>
      <c r="N631" s="210"/>
      <c r="O631" s="210"/>
      <c r="P631" s="210"/>
      <c r="Q631" s="210"/>
      <c r="R631" s="210"/>
      <c r="S631" s="210"/>
      <c r="T631" s="210"/>
      <c r="U631" s="210"/>
      <c r="V631" s="210"/>
      <c r="W631" s="210"/>
    </row>
    <row r="632" spans="1:23" s="209" customFormat="1" ht="15" customHeight="1">
      <c r="A632" s="367"/>
      <c r="B632" s="366"/>
      <c r="C632" s="210"/>
      <c r="D632" s="210"/>
      <c r="E632" s="210"/>
      <c r="F632" s="368"/>
      <c r="G632" s="369"/>
      <c r="H632" s="370"/>
      <c r="I632" s="26"/>
      <c r="K632" s="210"/>
      <c r="L632" s="210"/>
      <c r="M632" s="210"/>
      <c r="N632" s="210"/>
      <c r="O632" s="210"/>
      <c r="P632" s="210"/>
      <c r="Q632" s="210"/>
      <c r="R632" s="210"/>
      <c r="S632" s="210"/>
      <c r="T632" s="210"/>
      <c r="U632" s="210"/>
      <c r="V632" s="210"/>
      <c r="W632" s="210"/>
    </row>
    <row r="633" spans="1:23" s="209" customFormat="1" ht="15" customHeight="1">
      <c r="A633" s="367"/>
      <c r="B633" s="366"/>
      <c r="C633" s="210"/>
      <c r="D633" s="210"/>
      <c r="E633" s="210"/>
      <c r="F633" s="368"/>
      <c r="G633" s="369"/>
      <c r="H633" s="370"/>
      <c r="I633" s="26"/>
      <c r="K633" s="210"/>
      <c r="L633" s="210"/>
      <c r="M633" s="210"/>
      <c r="N633" s="210"/>
      <c r="O633" s="210"/>
      <c r="P633" s="210"/>
      <c r="Q633" s="210"/>
      <c r="R633" s="210"/>
      <c r="S633" s="210"/>
      <c r="T633" s="210"/>
      <c r="U633" s="210"/>
      <c r="V633" s="210"/>
      <c r="W633" s="210"/>
    </row>
    <row r="634" spans="1:23" s="209" customFormat="1" ht="15" customHeight="1">
      <c r="A634" s="367"/>
      <c r="B634" s="366"/>
      <c r="C634" s="210"/>
      <c r="D634" s="210"/>
      <c r="E634" s="210"/>
      <c r="F634" s="368"/>
      <c r="G634" s="369"/>
      <c r="H634" s="370"/>
      <c r="I634" s="26"/>
      <c r="K634" s="210"/>
      <c r="L634" s="210"/>
      <c r="M634" s="210"/>
      <c r="N634" s="210"/>
      <c r="O634" s="210"/>
      <c r="P634" s="210"/>
      <c r="Q634" s="210"/>
      <c r="R634" s="210"/>
      <c r="S634" s="210"/>
      <c r="T634" s="210"/>
      <c r="U634" s="210"/>
      <c r="V634" s="210"/>
      <c r="W634" s="210"/>
    </row>
    <row r="635" spans="1:23" s="209" customFormat="1" ht="15" customHeight="1">
      <c r="A635" s="367"/>
      <c r="B635" s="366"/>
      <c r="C635" s="210"/>
      <c r="D635" s="210"/>
      <c r="E635" s="210"/>
      <c r="F635" s="368"/>
      <c r="G635" s="369"/>
      <c r="H635" s="370"/>
      <c r="I635" s="26"/>
      <c r="K635" s="210"/>
      <c r="L635" s="210"/>
      <c r="M635" s="210"/>
      <c r="N635" s="210"/>
      <c r="O635" s="210"/>
      <c r="P635" s="210"/>
      <c r="Q635" s="210"/>
      <c r="R635" s="210"/>
      <c r="S635" s="210"/>
      <c r="T635" s="210"/>
      <c r="U635" s="210"/>
      <c r="V635" s="210"/>
      <c r="W635" s="210"/>
    </row>
  </sheetData>
  <mergeCells count="135">
    <mergeCell ref="B139:E139"/>
    <mergeCell ref="D135:E135"/>
    <mergeCell ref="D137:E137"/>
    <mergeCell ref="B118:E118"/>
    <mergeCell ref="B119:E119"/>
    <mergeCell ref="D127:E127"/>
    <mergeCell ref="D129:E129"/>
    <mergeCell ref="D131:E131"/>
    <mergeCell ref="D133:E133"/>
    <mergeCell ref="I112:I113"/>
    <mergeCell ref="B113:E113"/>
    <mergeCell ref="B114:E114"/>
    <mergeCell ref="B115:E115"/>
    <mergeCell ref="B116:E116"/>
    <mergeCell ref="B117:E117"/>
    <mergeCell ref="B110:E110"/>
    <mergeCell ref="B111:E112"/>
    <mergeCell ref="A112:A113"/>
    <mergeCell ref="F112:F113"/>
    <mergeCell ref="G112:G113"/>
    <mergeCell ref="H112:H113"/>
    <mergeCell ref="B103:E103"/>
    <mergeCell ref="B105:E105"/>
    <mergeCell ref="B106:E106"/>
    <mergeCell ref="B107:E107"/>
    <mergeCell ref="B108:E108"/>
    <mergeCell ref="B109:E109"/>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F51:F52"/>
    <mergeCell ref="G51:G52"/>
    <mergeCell ref="H51:H52"/>
    <mergeCell ref="I51:I52"/>
    <mergeCell ref="B53:E53"/>
    <mergeCell ref="B54:E54"/>
    <mergeCell ref="B47:E47"/>
    <mergeCell ref="B48:E48"/>
    <mergeCell ref="B49:E49"/>
    <mergeCell ref="B50:E50"/>
    <mergeCell ref="A51:A52"/>
    <mergeCell ref="B51:E52"/>
    <mergeCell ref="B41:E41"/>
    <mergeCell ref="B42:E42"/>
    <mergeCell ref="B43:E43"/>
    <mergeCell ref="B44:E44"/>
    <mergeCell ref="B45:E45"/>
    <mergeCell ref="B46:E46"/>
    <mergeCell ref="B35:E35"/>
    <mergeCell ref="B36:E36"/>
    <mergeCell ref="B37:E37"/>
    <mergeCell ref="B38:E38"/>
    <mergeCell ref="B39:E39"/>
    <mergeCell ref="B40:E40"/>
    <mergeCell ref="B28:E28"/>
    <mergeCell ref="B29:E29"/>
    <mergeCell ref="B30:E30"/>
    <mergeCell ref="B32:E32"/>
    <mergeCell ref="B33:E33"/>
    <mergeCell ref="B34:E34"/>
    <mergeCell ref="B22:E22"/>
    <mergeCell ref="B23:E23"/>
    <mergeCell ref="B24:E24"/>
    <mergeCell ref="B25:E25"/>
    <mergeCell ref="B26:E26"/>
    <mergeCell ref="B27:E27"/>
    <mergeCell ref="B15:E15"/>
    <mergeCell ref="B16:E16"/>
    <mergeCell ref="B17:E17"/>
    <mergeCell ref="B19:E19"/>
    <mergeCell ref="B20:E20"/>
    <mergeCell ref="B21:E21"/>
    <mergeCell ref="A13:A14"/>
    <mergeCell ref="B13:E14"/>
    <mergeCell ref="F13:F14"/>
    <mergeCell ref="A1:I1"/>
    <mergeCell ref="B2:E2"/>
    <mergeCell ref="B3:E3"/>
    <mergeCell ref="B4:E4"/>
    <mergeCell ref="B5:E5"/>
    <mergeCell ref="B6:E6"/>
    <mergeCell ref="G13:G14"/>
    <mergeCell ref="H13:H14"/>
    <mergeCell ref="I13:I14"/>
    <mergeCell ref="B7:E7"/>
    <mergeCell ref="B8:E8"/>
    <mergeCell ref="B9:E9"/>
    <mergeCell ref="B10:E10"/>
    <mergeCell ref="B11:E11"/>
    <mergeCell ref="B12:E12"/>
  </mergeCells>
  <pageMargins left="0.70866141732283472" right="0.70866141732283472" top="0.74803149606299213" bottom="0.74803149606299213" header="0.31496062992125984" footer="0.31496062992125984"/>
  <pageSetup paperSize="9" scale="6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abSelected="1" topLeftCell="A34" workbookViewId="0">
      <selection activeCell="E40" sqref="E40"/>
    </sheetView>
  </sheetViews>
  <sheetFormatPr defaultColWidth="8.77734375" defaultRowHeight="14.4"/>
  <cols>
    <col min="1" max="1" width="3.44140625" style="532" customWidth="1"/>
    <col min="2" max="2" width="42.44140625" style="533" bestFit="1" customWidth="1"/>
    <col min="3" max="3" width="8.77734375" style="532"/>
    <col min="4" max="4" width="11.21875" style="532" customWidth="1"/>
    <col min="5" max="5" width="19.44140625" style="532" bestFit="1" customWidth="1"/>
    <col min="6" max="6" width="19.5546875" style="532" bestFit="1" customWidth="1"/>
    <col min="7" max="16384" width="8.77734375" style="501"/>
  </cols>
  <sheetData>
    <row r="1" spans="1:6" ht="55.05" customHeight="1" thickBot="1">
      <c r="A1" s="1047"/>
      <c r="B1" s="1047"/>
      <c r="C1" s="1047"/>
      <c r="D1" s="1047"/>
      <c r="E1" s="1047"/>
      <c r="F1" s="1047"/>
    </row>
    <row r="2" spans="1:6" ht="36" customHeight="1">
      <c r="A2" s="1048" t="s">
        <v>223</v>
      </c>
      <c r="B2" s="1049"/>
      <c r="C2" s="1049"/>
      <c r="D2" s="1049"/>
      <c r="E2" s="1049"/>
      <c r="F2" s="1050"/>
    </row>
    <row r="3" spans="1:6" ht="15.6">
      <c r="A3" s="502" t="s">
        <v>224</v>
      </c>
      <c r="B3" s="503" t="s">
        <v>225</v>
      </c>
      <c r="C3" s="504" t="s">
        <v>226</v>
      </c>
      <c r="D3" s="505" t="s">
        <v>227</v>
      </c>
      <c r="E3" s="506" t="s">
        <v>228</v>
      </c>
      <c r="F3" s="507" t="s">
        <v>229</v>
      </c>
    </row>
    <row r="4" spans="1:6" ht="130.5" customHeight="1">
      <c r="A4" s="508">
        <v>1</v>
      </c>
      <c r="B4" s="509" t="s">
        <v>230</v>
      </c>
      <c r="C4" s="510" t="s">
        <v>231</v>
      </c>
      <c r="D4" s="510">
        <v>1</v>
      </c>
      <c r="E4" s="511"/>
      <c r="F4" s="512">
        <f>D4*E4</f>
        <v>0</v>
      </c>
    </row>
    <row r="5" spans="1:6" ht="15.6">
      <c r="A5" s="508">
        <v>2</v>
      </c>
      <c r="B5" s="513" t="s">
        <v>232</v>
      </c>
      <c r="C5" s="514" t="s">
        <v>233</v>
      </c>
      <c r="D5" s="510">
        <f>(46.5)*0.4*0.75</f>
        <v>13.950000000000001</v>
      </c>
      <c r="E5" s="511"/>
      <c r="F5" s="512">
        <f>D5*E5</f>
        <v>0</v>
      </c>
    </row>
    <row r="6" spans="1:6" ht="43.2">
      <c r="A6" s="508">
        <v>3</v>
      </c>
      <c r="B6" s="509" t="s">
        <v>234</v>
      </c>
      <c r="C6" s="514" t="s">
        <v>233</v>
      </c>
      <c r="D6" s="510">
        <f>46.5*0.4*0.05</f>
        <v>0.93000000000000016</v>
      </c>
      <c r="E6" s="511"/>
      <c r="F6" s="512">
        <f t="shared" ref="F6:F37" si="0">D6*E6</f>
        <v>0</v>
      </c>
    </row>
    <row r="7" spans="1:6" ht="69">
      <c r="A7" s="508">
        <v>4</v>
      </c>
      <c r="B7" s="515" t="s">
        <v>235</v>
      </c>
      <c r="C7" s="514" t="s">
        <v>233</v>
      </c>
      <c r="D7" s="510">
        <v>19</v>
      </c>
      <c r="E7" s="511"/>
      <c r="F7" s="512">
        <f t="shared" si="0"/>
        <v>0</v>
      </c>
    </row>
    <row r="8" spans="1:6" ht="100.8">
      <c r="A8" s="508">
        <v>5</v>
      </c>
      <c r="B8" s="509" t="s">
        <v>236</v>
      </c>
      <c r="C8" s="514" t="s">
        <v>231</v>
      </c>
      <c r="D8" s="510">
        <v>1</v>
      </c>
      <c r="E8" s="511"/>
      <c r="F8" s="512">
        <f t="shared" si="0"/>
        <v>0</v>
      </c>
    </row>
    <row r="9" spans="1:6" ht="46.2">
      <c r="A9" s="508">
        <v>6</v>
      </c>
      <c r="B9" s="509" t="s">
        <v>237</v>
      </c>
      <c r="C9" s="514" t="s">
        <v>233</v>
      </c>
      <c r="D9" s="510">
        <f>45.15*0.35</f>
        <v>15.802499999999998</v>
      </c>
      <c r="E9" s="511"/>
      <c r="F9" s="512">
        <f t="shared" si="0"/>
        <v>0</v>
      </c>
    </row>
    <row r="10" spans="1:6" ht="43.2">
      <c r="A10" s="508">
        <v>7</v>
      </c>
      <c r="B10" s="509" t="s">
        <v>238</v>
      </c>
      <c r="C10" s="514" t="s">
        <v>233</v>
      </c>
      <c r="D10" s="510">
        <f>46.5*0.4*0.15</f>
        <v>2.79</v>
      </c>
      <c r="E10" s="511"/>
      <c r="F10" s="512">
        <f t="shared" si="0"/>
        <v>0</v>
      </c>
    </row>
    <row r="11" spans="1:6" ht="28.8">
      <c r="A11" s="508">
        <v>8</v>
      </c>
      <c r="B11" s="509" t="s">
        <v>239</v>
      </c>
      <c r="C11" s="514" t="s">
        <v>233</v>
      </c>
      <c r="D11" s="510">
        <f>45.15*0.15</f>
        <v>6.7725</v>
      </c>
      <c r="E11" s="511"/>
      <c r="F11" s="512">
        <f t="shared" si="0"/>
        <v>0</v>
      </c>
    </row>
    <row r="12" spans="1:6" ht="55.5" customHeight="1">
      <c r="A12" s="508">
        <v>9</v>
      </c>
      <c r="B12" s="509" t="s">
        <v>240</v>
      </c>
      <c r="C12" s="510" t="s">
        <v>241</v>
      </c>
      <c r="D12" s="510">
        <v>44.88</v>
      </c>
      <c r="E12" s="511"/>
      <c r="F12" s="512">
        <f t="shared" si="0"/>
        <v>0</v>
      </c>
    </row>
    <row r="13" spans="1:6" ht="101.25" customHeight="1">
      <c r="A13" s="508">
        <v>10</v>
      </c>
      <c r="B13" s="509" t="s">
        <v>242</v>
      </c>
      <c r="C13" s="510" t="s">
        <v>241</v>
      </c>
      <c r="D13" s="510">
        <f>1.6*1.6*3+1.6*2*9-0.6*0.6*3+0.8*2*3+1.6*1.5</f>
        <v>42.6</v>
      </c>
      <c r="E13" s="511"/>
      <c r="F13" s="512">
        <f t="shared" si="0"/>
        <v>0</v>
      </c>
    </row>
    <row r="14" spans="1:6" ht="41.4">
      <c r="A14" s="508">
        <v>11</v>
      </c>
      <c r="B14" s="516" t="s">
        <v>243</v>
      </c>
      <c r="C14" s="514" t="s">
        <v>244</v>
      </c>
      <c r="D14" s="510">
        <f>48*2.9-1.2*1.2*6-2*1.2*2-0.6*0.6*3</f>
        <v>124.68</v>
      </c>
      <c r="E14" s="511"/>
      <c r="F14" s="512">
        <f t="shared" si="0"/>
        <v>0</v>
      </c>
    </row>
    <row r="15" spans="1:6" ht="72">
      <c r="A15" s="508">
        <v>12</v>
      </c>
      <c r="B15" s="509" t="s">
        <v>245</v>
      </c>
      <c r="C15" s="514" t="s">
        <v>233</v>
      </c>
      <c r="D15" s="510">
        <f>48*0.2*0.2+0.162+0.045</f>
        <v>2.1270000000000002</v>
      </c>
      <c r="E15" s="517"/>
      <c r="F15" s="518">
        <f t="shared" si="0"/>
        <v>0</v>
      </c>
    </row>
    <row r="16" spans="1:6" ht="57.6">
      <c r="A16" s="508">
        <v>13</v>
      </c>
      <c r="B16" s="519" t="s">
        <v>246</v>
      </c>
      <c r="C16" s="520" t="s">
        <v>233</v>
      </c>
      <c r="D16" s="521">
        <v>1.9200000000000004</v>
      </c>
      <c r="E16" s="522"/>
      <c r="F16" s="523">
        <f t="shared" si="0"/>
        <v>0</v>
      </c>
    </row>
    <row r="17" spans="1:6" ht="129.6">
      <c r="A17" s="508">
        <v>14</v>
      </c>
      <c r="B17" s="509" t="s">
        <v>247</v>
      </c>
      <c r="C17" s="514" t="s">
        <v>244</v>
      </c>
      <c r="D17" s="510">
        <v>77.353390000000005</v>
      </c>
      <c r="E17" s="511"/>
      <c r="F17" s="512">
        <f t="shared" si="0"/>
        <v>0</v>
      </c>
    </row>
    <row r="18" spans="1:6" ht="41.4">
      <c r="A18" s="508">
        <v>15</v>
      </c>
      <c r="B18" s="516" t="s">
        <v>248</v>
      </c>
      <c r="C18" s="514" t="s">
        <v>244</v>
      </c>
      <c r="D18" s="524">
        <v>56</v>
      </c>
      <c r="E18" s="511"/>
      <c r="F18" s="512">
        <f t="shared" si="0"/>
        <v>0</v>
      </c>
    </row>
    <row r="19" spans="1:6" ht="27.6">
      <c r="A19" s="508">
        <v>16</v>
      </c>
      <c r="B19" s="516" t="s">
        <v>249</v>
      </c>
      <c r="C19" s="514" t="s">
        <v>244</v>
      </c>
      <c r="D19" s="524">
        <f>32.4*0.2</f>
        <v>6.48</v>
      </c>
      <c r="E19" s="511"/>
      <c r="F19" s="512">
        <f t="shared" si="0"/>
        <v>0</v>
      </c>
    </row>
    <row r="20" spans="1:6" ht="41.4">
      <c r="A20" s="508">
        <v>17</v>
      </c>
      <c r="B20" s="516" t="s">
        <v>250</v>
      </c>
      <c r="C20" s="514" t="s">
        <v>244</v>
      </c>
      <c r="D20" s="510">
        <f>32*0.5</f>
        <v>16</v>
      </c>
      <c r="E20" s="511"/>
      <c r="F20" s="512">
        <f t="shared" si="0"/>
        <v>0</v>
      </c>
    </row>
    <row r="21" spans="1:6" ht="41.4">
      <c r="A21" s="508">
        <v>18</v>
      </c>
      <c r="B21" s="516" t="s">
        <v>251</v>
      </c>
      <c r="C21" s="514" t="s">
        <v>244</v>
      </c>
      <c r="D21" s="521">
        <f>(7*3+1.6+4.2*2+1.8+3.6+5.4+1.8)*3.3-6*1.2*1.2-1.2*2*2+1.6*4*3*1.2+(7.4*2+8.4*2-6*1.2*1.2-2*1.2)*3.3</f>
        <v>221.32799999999997</v>
      </c>
      <c r="E21" s="511"/>
      <c r="F21" s="512">
        <f t="shared" si="0"/>
        <v>0</v>
      </c>
    </row>
    <row r="22" spans="1:6" ht="28.8">
      <c r="A22" s="508">
        <v>19</v>
      </c>
      <c r="B22" s="525" t="s">
        <v>252</v>
      </c>
      <c r="C22" s="514" t="s">
        <v>244</v>
      </c>
      <c r="D22" s="526">
        <f>D21+D20</f>
        <v>237.32799999999997</v>
      </c>
      <c r="E22" s="511"/>
      <c r="F22" s="512">
        <f t="shared" si="0"/>
        <v>0</v>
      </c>
    </row>
    <row r="23" spans="1:6" ht="57.6">
      <c r="A23" s="508">
        <v>20</v>
      </c>
      <c r="B23" s="525" t="s">
        <v>253</v>
      </c>
      <c r="C23" s="514" t="s">
        <v>244</v>
      </c>
      <c r="D23" s="526">
        <f>D22</f>
        <v>237.32799999999997</v>
      </c>
      <c r="E23" s="511"/>
      <c r="F23" s="512">
        <f t="shared" si="0"/>
        <v>0</v>
      </c>
    </row>
    <row r="24" spans="1:6" ht="55.2">
      <c r="A24" s="508">
        <v>21</v>
      </c>
      <c r="B24" s="516" t="s">
        <v>254</v>
      </c>
      <c r="C24" s="514" t="s">
        <v>18</v>
      </c>
      <c r="D24" s="526">
        <v>1</v>
      </c>
      <c r="E24" s="511"/>
      <c r="F24" s="512">
        <f t="shared" si="0"/>
        <v>0</v>
      </c>
    </row>
    <row r="25" spans="1:6" ht="41.4">
      <c r="A25" s="508">
        <v>22</v>
      </c>
      <c r="B25" s="516" t="s">
        <v>255</v>
      </c>
      <c r="C25" s="514" t="s">
        <v>244</v>
      </c>
      <c r="D25" s="526">
        <f>3*2*0.8</f>
        <v>4.8000000000000007</v>
      </c>
      <c r="E25" s="511"/>
      <c r="F25" s="512">
        <f t="shared" si="0"/>
        <v>0</v>
      </c>
    </row>
    <row r="26" spans="1:6" ht="41.4">
      <c r="A26" s="508">
        <v>23</v>
      </c>
      <c r="B26" s="516" t="s">
        <v>256</v>
      </c>
      <c r="C26" s="514" t="s">
        <v>18</v>
      </c>
      <c r="D26" s="526">
        <v>1</v>
      </c>
      <c r="E26" s="511"/>
      <c r="F26" s="512">
        <f t="shared" si="0"/>
        <v>0</v>
      </c>
    </row>
    <row r="27" spans="1:6" ht="100.8">
      <c r="A27" s="508">
        <v>24</v>
      </c>
      <c r="B27" s="525" t="s">
        <v>257</v>
      </c>
      <c r="C27" s="514" t="s">
        <v>244</v>
      </c>
      <c r="D27" s="526">
        <f>6*1.2*1.2</f>
        <v>8.6399999999999988</v>
      </c>
      <c r="E27" s="511"/>
      <c r="F27" s="512">
        <f t="shared" si="0"/>
        <v>0</v>
      </c>
    </row>
    <row r="28" spans="1:6" ht="100.8">
      <c r="A28" s="508">
        <v>25</v>
      </c>
      <c r="B28" s="525" t="s">
        <v>258</v>
      </c>
      <c r="C28" s="514" t="s">
        <v>244</v>
      </c>
      <c r="D28" s="526">
        <f>3*0.6*0.6</f>
        <v>1.0799999999999998</v>
      </c>
      <c r="E28" s="511"/>
      <c r="F28" s="512">
        <f t="shared" si="0"/>
        <v>0</v>
      </c>
    </row>
    <row r="29" spans="1:6" ht="144">
      <c r="A29" s="508">
        <v>26</v>
      </c>
      <c r="B29" s="525" t="s">
        <v>259</v>
      </c>
      <c r="C29" s="514" t="s">
        <v>231</v>
      </c>
      <c r="D29" s="526">
        <v>1</v>
      </c>
      <c r="E29" s="511"/>
      <c r="F29" s="512">
        <f t="shared" si="0"/>
        <v>0</v>
      </c>
    </row>
    <row r="30" spans="1:6" ht="28.8">
      <c r="A30" s="508">
        <v>27</v>
      </c>
      <c r="B30" s="525" t="s">
        <v>260</v>
      </c>
      <c r="C30" s="514" t="s">
        <v>233</v>
      </c>
      <c r="D30" s="526">
        <f>4*1.5*2</f>
        <v>12</v>
      </c>
      <c r="E30" s="511"/>
      <c r="F30" s="512">
        <f t="shared" si="0"/>
        <v>0</v>
      </c>
    </row>
    <row r="31" spans="1:6" ht="28.8">
      <c r="A31" s="508">
        <v>28</v>
      </c>
      <c r="B31" s="525" t="s">
        <v>261</v>
      </c>
      <c r="C31" s="514" t="s">
        <v>233</v>
      </c>
      <c r="D31" s="526">
        <f>(2.3*2+2*2)*2*0.4</f>
        <v>6.88</v>
      </c>
      <c r="E31" s="511"/>
      <c r="F31" s="512">
        <f t="shared" si="0"/>
        <v>0</v>
      </c>
    </row>
    <row r="32" spans="1:6" ht="86.4">
      <c r="A32" s="508">
        <v>29</v>
      </c>
      <c r="B32" s="525" t="s">
        <v>262</v>
      </c>
      <c r="C32" s="514" t="s">
        <v>233</v>
      </c>
      <c r="D32" s="526">
        <f>(2.3*2+2*2)*2.1*0.4</f>
        <v>7.2240000000000002</v>
      </c>
      <c r="E32" s="511"/>
      <c r="F32" s="512">
        <f t="shared" si="0"/>
        <v>0</v>
      </c>
    </row>
    <row r="33" spans="1:6" ht="72">
      <c r="A33" s="508">
        <v>30</v>
      </c>
      <c r="B33" s="525" t="s">
        <v>263</v>
      </c>
      <c r="C33" s="514" t="s">
        <v>233</v>
      </c>
      <c r="D33" s="526">
        <f>2.8*2.3*0.2</f>
        <v>1.288</v>
      </c>
      <c r="E33" s="511"/>
      <c r="F33" s="512">
        <f t="shared" si="0"/>
        <v>0</v>
      </c>
    </row>
    <row r="34" spans="1:6" ht="72">
      <c r="A34" s="508">
        <v>31</v>
      </c>
      <c r="B34" s="525" t="s">
        <v>264</v>
      </c>
      <c r="C34" s="514" t="s">
        <v>231</v>
      </c>
      <c r="D34" s="526">
        <v>1</v>
      </c>
      <c r="E34" s="511"/>
      <c r="F34" s="512">
        <f t="shared" si="0"/>
        <v>0</v>
      </c>
    </row>
    <row r="35" spans="1:6" ht="57.6">
      <c r="A35" s="508">
        <v>32</v>
      </c>
      <c r="B35" s="525" t="s">
        <v>265</v>
      </c>
      <c r="C35" s="514" t="s">
        <v>18</v>
      </c>
      <c r="D35" s="526">
        <v>2</v>
      </c>
      <c r="E35" s="511"/>
      <c r="F35" s="512">
        <f t="shared" si="0"/>
        <v>0</v>
      </c>
    </row>
    <row r="36" spans="1:6" ht="100.8">
      <c r="A36" s="508">
        <v>33</v>
      </c>
      <c r="B36" s="525" t="s">
        <v>266</v>
      </c>
      <c r="C36" s="514" t="s">
        <v>231</v>
      </c>
      <c r="D36" s="526">
        <v>1</v>
      </c>
      <c r="E36" s="511"/>
      <c r="F36" s="512">
        <f t="shared" si="0"/>
        <v>0</v>
      </c>
    </row>
    <row r="37" spans="1:6" ht="43.2">
      <c r="A37" s="508">
        <v>34</v>
      </c>
      <c r="B37" s="525" t="s">
        <v>267</v>
      </c>
      <c r="C37" s="514" t="s">
        <v>231</v>
      </c>
      <c r="D37" s="526">
        <v>1</v>
      </c>
      <c r="E37" s="511"/>
      <c r="F37" s="512">
        <f t="shared" si="0"/>
        <v>0</v>
      </c>
    </row>
    <row r="38" spans="1:6" ht="34.5" customHeight="1">
      <c r="A38" s="1051" t="s">
        <v>268</v>
      </c>
      <c r="B38" s="1052"/>
      <c r="C38" s="1052"/>
      <c r="D38" s="1053"/>
      <c r="E38" s="527"/>
      <c r="F38" s="528">
        <f>SUM(F4:F37)</f>
        <v>0</v>
      </c>
    </row>
    <row r="39" spans="1:6" ht="28.5" customHeight="1">
      <c r="A39" s="1054" t="s">
        <v>269</v>
      </c>
      <c r="B39" s="1054"/>
      <c r="C39" s="1054"/>
      <c r="D39" s="529">
        <v>3</v>
      </c>
      <c r="E39" s="530">
        <f>F38</f>
        <v>0</v>
      </c>
      <c r="F39" s="531">
        <f>D39*E39</f>
        <v>0</v>
      </c>
    </row>
  </sheetData>
  <mergeCells count="4">
    <mergeCell ref="A1:F1"/>
    <mergeCell ref="A2:F2"/>
    <mergeCell ref="A38:D38"/>
    <mergeCell ref="A39:C3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6"/>
  <sheetViews>
    <sheetView view="pageBreakPreview" topLeftCell="A90" zoomScale="97" zoomScaleNormal="85" zoomScaleSheetLayoutView="80" workbookViewId="0">
      <selection activeCell="E114" sqref="E114"/>
    </sheetView>
  </sheetViews>
  <sheetFormatPr defaultColWidth="8.88671875" defaultRowHeight="14.4"/>
  <cols>
    <col min="1" max="1" width="7.33203125" style="428" customWidth="1"/>
    <col min="2" max="2" width="77.6640625" style="428" customWidth="1"/>
    <col min="3" max="4" width="8.88671875" style="428"/>
    <col min="5" max="5" width="9.88671875" style="428" customWidth="1"/>
    <col min="6" max="6" width="26.6640625" style="428" customWidth="1"/>
    <col min="7" max="7" width="8.88671875" style="428" hidden="1" customWidth="1"/>
    <col min="8" max="16384" width="8.88671875" style="428"/>
  </cols>
  <sheetData>
    <row r="1" spans="1:7" ht="102.45" customHeight="1">
      <c r="A1" s="1055" t="s">
        <v>162</v>
      </c>
      <c r="B1" s="1055"/>
      <c r="C1" s="1055"/>
      <c r="D1" s="1055"/>
      <c r="E1" s="1055"/>
      <c r="F1" s="1055"/>
      <c r="G1" s="1055"/>
    </row>
    <row r="2" spans="1:7" ht="17.399999999999999">
      <c r="A2" s="429"/>
      <c r="B2" s="429" t="s">
        <v>163</v>
      </c>
      <c r="C2" s="429"/>
      <c r="D2" s="429"/>
      <c r="E2" s="429"/>
      <c r="F2" s="429"/>
      <c r="G2" s="430"/>
    </row>
    <row r="3" spans="1:7" ht="31.2">
      <c r="A3" s="431" t="s">
        <v>164</v>
      </c>
      <c r="B3" s="431" t="s">
        <v>21</v>
      </c>
      <c r="C3" s="432" t="s">
        <v>22</v>
      </c>
      <c r="D3" s="432" t="s">
        <v>165</v>
      </c>
      <c r="E3" s="432" t="s">
        <v>166</v>
      </c>
      <c r="F3" s="433" t="s">
        <v>167</v>
      </c>
    </row>
    <row r="4" spans="1:7" ht="24" customHeight="1">
      <c r="A4" s="434"/>
      <c r="B4" s="434" t="s">
        <v>168</v>
      </c>
      <c r="C4" s="435"/>
      <c r="D4" s="435"/>
      <c r="E4" s="435"/>
      <c r="F4" s="436"/>
    </row>
    <row r="5" spans="1:7" ht="22.8" customHeight="1">
      <c r="A5" s="437" t="s">
        <v>4</v>
      </c>
      <c r="B5" s="438" t="s">
        <v>169</v>
      </c>
      <c r="C5" s="439"/>
      <c r="D5" s="439"/>
      <c r="E5" s="439"/>
      <c r="F5" s="440"/>
    </row>
    <row r="6" spans="1:7">
      <c r="A6" s="441"/>
      <c r="B6" s="438"/>
      <c r="C6" s="439"/>
      <c r="D6" s="439"/>
      <c r="E6" s="439"/>
      <c r="F6" s="440"/>
    </row>
    <row r="7" spans="1:7" ht="24.75" customHeight="1">
      <c r="A7" s="442" t="s">
        <v>4</v>
      </c>
      <c r="B7" s="443" t="s">
        <v>170</v>
      </c>
      <c r="C7" s="444"/>
      <c r="D7" s="439"/>
      <c r="E7" s="439"/>
      <c r="F7" s="440"/>
    </row>
    <row r="8" spans="1:7">
      <c r="A8" s="442"/>
      <c r="B8" s="443"/>
      <c r="C8" s="444"/>
      <c r="D8" s="439"/>
      <c r="E8" s="439"/>
      <c r="F8" s="445"/>
    </row>
    <row r="9" spans="1:7" ht="21" customHeight="1">
      <c r="A9" s="446"/>
      <c r="B9" s="447" t="s">
        <v>171</v>
      </c>
      <c r="C9" s="448" t="s">
        <v>172</v>
      </c>
      <c r="D9" s="449">
        <v>5.2</v>
      </c>
      <c r="E9" s="449"/>
      <c r="F9" s="445">
        <f>D9*E9</f>
        <v>0</v>
      </c>
    </row>
    <row r="10" spans="1:7" ht="15.75" customHeight="1">
      <c r="A10" s="446"/>
      <c r="B10" s="447" t="s">
        <v>173</v>
      </c>
      <c r="C10" s="448"/>
      <c r="D10" s="449"/>
      <c r="E10" s="449"/>
      <c r="F10" s="445"/>
    </row>
    <row r="11" spans="1:7">
      <c r="A11" s="446"/>
      <c r="B11" s="447"/>
      <c r="C11" s="448"/>
      <c r="D11" s="449"/>
      <c r="E11" s="449"/>
      <c r="F11" s="445"/>
    </row>
    <row r="12" spans="1:7">
      <c r="A12" s="450" t="s">
        <v>6</v>
      </c>
      <c r="B12" s="451" t="s">
        <v>174</v>
      </c>
      <c r="C12" s="448"/>
      <c r="D12" s="449"/>
      <c r="E12" s="449"/>
      <c r="F12" s="445"/>
    </row>
    <row r="13" spans="1:7">
      <c r="A13" s="446"/>
      <c r="B13" s="451"/>
      <c r="C13" s="448"/>
      <c r="D13" s="449"/>
      <c r="E13" s="449"/>
      <c r="F13" s="445"/>
    </row>
    <row r="14" spans="1:7" ht="16.8">
      <c r="A14" s="446"/>
      <c r="B14" s="447" t="s">
        <v>175</v>
      </c>
      <c r="C14" s="448" t="s">
        <v>172</v>
      </c>
      <c r="D14" s="449">
        <v>5.2</v>
      </c>
      <c r="E14" s="449"/>
      <c r="F14" s="445">
        <f>D14*E14</f>
        <v>0</v>
      </c>
    </row>
    <row r="15" spans="1:7">
      <c r="A15" s="446"/>
      <c r="B15" s="447"/>
      <c r="C15" s="448"/>
      <c r="D15" s="449"/>
      <c r="E15" s="449"/>
      <c r="F15" s="445"/>
    </row>
    <row r="16" spans="1:7">
      <c r="A16" s="450" t="s">
        <v>176</v>
      </c>
      <c r="B16" s="451" t="s">
        <v>28</v>
      </c>
      <c r="C16" s="448"/>
      <c r="D16" s="449"/>
      <c r="E16" s="449"/>
      <c r="F16" s="445"/>
    </row>
    <row r="17" spans="1:6">
      <c r="A17" s="446"/>
      <c r="B17" s="447"/>
      <c r="C17" s="448"/>
      <c r="D17" s="449"/>
      <c r="E17" s="449"/>
      <c r="F17" s="445"/>
    </row>
    <row r="18" spans="1:6">
      <c r="A18" s="446"/>
      <c r="B18" s="447" t="s">
        <v>177</v>
      </c>
      <c r="C18" s="448"/>
      <c r="D18" s="449"/>
      <c r="E18" s="449"/>
      <c r="F18" s="445"/>
    </row>
    <row r="19" spans="1:6" ht="16.8">
      <c r="A19" s="446"/>
      <c r="B19" s="447" t="s">
        <v>178</v>
      </c>
      <c r="C19" s="448" t="s">
        <v>179</v>
      </c>
      <c r="D19" s="449">
        <v>6.76</v>
      </c>
      <c r="E19" s="449"/>
      <c r="F19" s="445">
        <f>D19*E19</f>
        <v>0</v>
      </c>
    </row>
    <row r="20" spans="1:6">
      <c r="A20" s="446"/>
      <c r="B20" s="447"/>
      <c r="C20" s="448"/>
      <c r="D20" s="449"/>
      <c r="E20" s="449"/>
      <c r="F20" s="445"/>
    </row>
    <row r="21" spans="1:6">
      <c r="A21" s="450" t="s">
        <v>180</v>
      </c>
      <c r="B21" s="452" t="s">
        <v>181</v>
      </c>
      <c r="C21" s="448"/>
      <c r="D21" s="449"/>
      <c r="E21" s="449"/>
      <c r="F21" s="445"/>
    </row>
    <row r="22" spans="1:6" ht="7.95" customHeight="1">
      <c r="A22" s="446"/>
      <c r="B22" s="447"/>
      <c r="C22" s="448"/>
      <c r="D22" s="449"/>
      <c r="E22" s="449"/>
      <c r="F22" s="445"/>
    </row>
    <row r="23" spans="1:6" ht="22.2" customHeight="1">
      <c r="A23" s="446"/>
      <c r="B23" s="453" t="s">
        <v>182</v>
      </c>
      <c r="C23" s="448" t="s">
        <v>172</v>
      </c>
      <c r="D23" s="449">
        <v>0.2</v>
      </c>
      <c r="E23" s="449"/>
      <c r="F23" s="445">
        <f>D23*E23</f>
        <v>0</v>
      </c>
    </row>
    <row r="24" spans="1:6">
      <c r="A24" s="450"/>
      <c r="B24" s="454"/>
      <c r="C24" s="448"/>
      <c r="D24" s="449"/>
      <c r="E24" s="449"/>
      <c r="F24" s="445"/>
    </row>
    <row r="25" spans="1:6">
      <c r="A25" s="450" t="s">
        <v>183</v>
      </c>
      <c r="B25" s="455" t="s">
        <v>39</v>
      </c>
      <c r="C25" s="448"/>
      <c r="D25" s="449"/>
      <c r="E25" s="449"/>
      <c r="F25" s="445"/>
    </row>
    <row r="26" spans="1:6">
      <c r="A26" s="446"/>
      <c r="B26" s="455"/>
      <c r="C26" s="448"/>
      <c r="D26" s="449"/>
      <c r="E26" s="449"/>
      <c r="F26" s="445"/>
    </row>
    <row r="27" spans="1:6" ht="16.8">
      <c r="A27" s="446">
        <v>1</v>
      </c>
      <c r="B27" s="453" t="s">
        <v>184</v>
      </c>
      <c r="C27" s="448" t="s">
        <v>172</v>
      </c>
      <c r="D27" s="449">
        <v>1.2</v>
      </c>
      <c r="E27" s="449"/>
      <c r="F27" s="445">
        <f>D27*E27</f>
        <v>0</v>
      </c>
    </row>
    <row r="28" spans="1:6" ht="12.75" customHeight="1">
      <c r="A28" s="446"/>
      <c r="B28" s="455"/>
      <c r="C28" s="448"/>
      <c r="D28" s="449"/>
      <c r="E28" s="449"/>
      <c r="F28" s="445"/>
    </row>
    <row r="29" spans="1:6" ht="16.8">
      <c r="A29" s="446">
        <v>2</v>
      </c>
      <c r="B29" s="453" t="s">
        <v>185</v>
      </c>
      <c r="C29" s="448" t="s">
        <v>172</v>
      </c>
      <c r="D29" s="449">
        <v>2.5</v>
      </c>
      <c r="E29" s="449"/>
      <c r="F29" s="445">
        <f>D29*E29</f>
        <v>0</v>
      </c>
    </row>
    <row r="30" spans="1:6">
      <c r="A30" s="446"/>
      <c r="B30" s="453"/>
      <c r="C30" s="448"/>
      <c r="D30" s="449"/>
      <c r="E30" s="449"/>
      <c r="F30" s="445"/>
    </row>
    <row r="31" spans="1:6" ht="16.8">
      <c r="A31" s="446"/>
      <c r="B31" s="453" t="s">
        <v>186</v>
      </c>
      <c r="C31" s="448" t="s">
        <v>172</v>
      </c>
      <c r="D31" s="449">
        <v>2.2999999999999998</v>
      </c>
      <c r="E31" s="449"/>
      <c r="F31" s="445">
        <f>D31*E31</f>
        <v>0</v>
      </c>
    </row>
    <row r="32" spans="1:6">
      <c r="A32" s="446"/>
      <c r="B32" s="453"/>
      <c r="C32" s="448"/>
      <c r="D32" s="449"/>
      <c r="E32" s="449"/>
      <c r="F32" s="445"/>
    </row>
    <row r="33" spans="1:6" ht="16.8">
      <c r="A33" s="446">
        <v>3</v>
      </c>
      <c r="B33" s="453" t="s">
        <v>187</v>
      </c>
      <c r="C33" s="448" t="s">
        <v>172</v>
      </c>
      <c r="D33" s="449">
        <v>1.7</v>
      </c>
      <c r="E33" s="449"/>
      <c r="F33" s="445">
        <f>D33*E33</f>
        <v>0</v>
      </c>
    </row>
    <row r="34" spans="1:6">
      <c r="A34" s="450"/>
      <c r="B34" s="453"/>
      <c r="C34" s="448"/>
      <c r="D34" s="449"/>
      <c r="E34" s="449"/>
      <c r="F34" s="445"/>
    </row>
    <row r="35" spans="1:6">
      <c r="A35" s="450"/>
      <c r="B35" s="456" t="s">
        <v>188</v>
      </c>
      <c r="C35" s="448"/>
      <c r="D35" s="449"/>
      <c r="E35" s="449"/>
      <c r="F35" s="445"/>
    </row>
    <row r="36" spans="1:6">
      <c r="A36" s="450" t="s">
        <v>189</v>
      </c>
      <c r="B36" s="455" t="s">
        <v>190</v>
      </c>
      <c r="C36" s="448"/>
      <c r="D36" s="449"/>
      <c r="E36" s="449"/>
      <c r="F36" s="445"/>
    </row>
    <row r="37" spans="1:6" ht="12.75" customHeight="1">
      <c r="A37" s="446"/>
      <c r="B37" s="455"/>
      <c r="C37" s="448"/>
      <c r="D37" s="449"/>
      <c r="E37" s="449"/>
      <c r="F37" s="445"/>
    </row>
    <row r="38" spans="1:6">
      <c r="A38" s="446"/>
      <c r="B38" s="455" t="s">
        <v>184</v>
      </c>
      <c r="C38" s="448"/>
      <c r="D38" s="449"/>
      <c r="E38" s="449"/>
      <c r="F38" s="445"/>
    </row>
    <row r="39" spans="1:6">
      <c r="A39" s="446"/>
      <c r="B39" s="455"/>
      <c r="C39" s="448"/>
      <c r="D39" s="449"/>
      <c r="E39" s="449"/>
      <c r="F39" s="445"/>
    </row>
    <row r="40" spans="1:6">
      <c r="A40" s="446">
        <v>1</v>
      </c>
      <c r="B40" s="453" t="s">
        <v>191</v>
      </c>
      <c r="C40" s="448" t="s">
        <v>192</v>
      </c>
      <c r="D40" s="449">
        <v>45.6</v>
      </c>
      <c r="E40" s="449"/>
      <c r="F40" s="445">
        <f>D40*E40</f>
        <v>0</v>
      </c>
    </row>
    <row r="41" spans="1:6" ht="9.75" customHeight="1">
      <c r="A41" s="446"/>
      <c r="B41" s="453"/>
      <c r="C41" s="448"/>
      <c r="D41" s="449"/>
      <c r="E41" s="449"/>
      <c r="F41" s="445"/>
    </row>
    <row r="42" spans="1:6">
      <c r="A42" s="446"/>
      <c r="B42" s="455" t="s">
        <v>193</v>
      </c>
      <c r="C42" s="448"/>
      <c r="D42" s="449"/>
      <c r="E42" s="449"/>
      <c r="F42" s="445"/>
    </row>
    <row r="43" spans="1:6">
      <c r="A43" s="457"/>
      <c r="B43" s="458"/>
      <c r="C43" s="448"/>
      <c r="D43" s="449"/>
      <c r="E43" s="449"/>
      <c r="F43" s="445"/>
    </row>
    <row r="44" spans="1:6">
      <c r="A44" s="446">
        <v>3</v>
      </c>
      <c r="B44" s="453" t="s">
        <v>191</v>
      </c>
      <c r="C44" s="448" t="s">
        <v>192</v>
      </c>
      <c r="D44" s="449">
        <v>55.5</v>
      </c>
      <c r="E44" s="449"/>
      <c r="F44" s="445">
        <f>D44*E44</f>
        <v>0</v>
      </c>
    </row>
    <row r="45" spans="1:6" ht="10.8" customHeight="1">
      <c r="A45" s="446"/>
      <c r="B45" s="455"/>
      <c r="C45" s="448"/>
      <c r="D45" s="449"/>
      <c r="E45" s="449"/>
      <c r="F45" s="445"/>
    </row>
    <row r="46" spans="1:6">
      <c r="A46" s="446">
        <v>4</v>
      </c>
      <c r="B46" s="453" t="s">
        <v>194</v>
      </c>
      <c r="C46" s="448" t="s">
        <v>192</v>
      </c>
      <c r="D46" s="449">
        <v>41.9</v>
      </c>
      <c r="E46" s="449"/>
      <c r="F46" s="445">
        <f>D46*E46</f>
        <v>0</v>
      </c>
    </row>
    <row r="47" spans="1:6" ht="10.8" customHeight="1">
      <c r="A47" s="446"/>
      <c r="B47" s="453"/>
      <c r="C47" s="448"/>
      <c r="D47" s="449"/>
      <c r="E47" s="449"/>
      <c r="F47" s="445"/>
    </row>
    <row r="48" spans="1:6">
      <c r="A48" s="446"/>
      <c r="B48" s="453" t="s">
        <v>186</v>
      </c>
      <c r="C48" s="448"/>
      <c r="D48" s="449"/>
      <c r="E48" s="449"/>
      <c r="F48" s="445"/>
    </row>
    <row r="49" spans="1:6">
      <c r="A49" s="446"/>
      <c r="B49" s="453"/>
      <c r="C49" s="448"/>
      <c r="D49" s="449"/>
      <c r="E49" s="449"/>
      <c r="F49" s="445"/>
    </row>
    <row r="50" spans="1:6">
      <c r="A50" s="446"/>
      <c r="B50" s="453" t="s">
        <v>191</v>
      </c>
      <c r="C50" s="448" t="s">
        <v>192</v>
      </c>
      <c r="D50" s="449">
        <v>74.048000000000002</v>
      </c>
      <c r="E50" s="449"/>
      <c r="F50" s="445">
        <f>D50*E50</f>
        <v>0</v>
      </c>
    </row>
    <row r="51" spans="1:6">
      <c r="A51" s="446"/>
      <c r="B51" s="453"/>
      <c r="C51" s="448"/>
      <c r="D51" s="449"/>
      <c r="E51" s="449"/>
      <c r="F51" s="445"/>
    </row>
    <row r="52" spans="1:6">
      <c r="A52" s="446"/>
      <c r="B52" s="453" t="s">
        <v>194</v>
      </c>
      <c r="C52" s="448" t="s">
        <v>192</v>
      </c>
      <c r="D52" s="449">
        <v>50.2</v>
      </c>
      <c r="E52" s="449"/>
      <c r="F52" s="445">
        <f>D52*E52</f>
        <v>0</v>
      </c>
    </row>
    <row r="53" spans="1:6">
      <c r="A53" s="446"/>
      <c r="B53" s="453"/>
      <c r="C53" s="448"/>
      <c r="D53" s="449"/>
      <c r="E53" s="449"/>
      <c r="F53" s="445"/>
    </row>
    <row r="54" spans="1:6">
      <c r="A54" s="446"/>
      <c r="B54" s="455" t="s">
        <v>187</v>
      </c>
      <c r="C54" s="448"/>
      <c r="D54" s="449"/>
      <c r="E54" s="449"/>
      <c r="F54" s="445"/>
    </row>
    <row r="55" spans="1:6">
      <c r="A55" s="457"/>
      <c r="B55" s="458"/>
      <c r="C55" s="448"/>
      <c r="D55" s="449"/>
      <c r="E55" s="449"/>
      <c r="F55" s="445"/>
    </row>
    <row r="56" spans="1:6">
      <c r="A56" s="446">
        <v>5</v>
      </c>
      <c r="B56" s="453" t="s">
        <v>191</v>
      </c>
      <c r="C56" s="448" t="s">
        <v>192</v>
      </c>
      <c r="D56" s="449">
        <v>48</v>
      </c>
      <c r="E56" s="449"/>
      <c r="F56" s="445">
        <f>D56*E56</f>
        <v>0</v>
      </c>
    </row>
    <row r="57" spans="1:6">
      <c r="A57" s="446"/>
      <c r="B57" s="455"/>
      <c r="C57" s="448"/>
      <c r="D57" s="449"/>
      <c r="E57" s="449"/>
      <c r="F57" s="445"/>
    </row>
    <row r="58" spans="1:6">
      <c r="A58" s="446"/>
      <c r="B58" s="453"/>
      <c r="C58" s="448"/>
      <c r="D58" s="449"/>
      <c r="E58" s="449"/>
      <c r="F58" s="445"/>
    </row>
    <row r="59" spans="1:6">
      <c r="A59" s="450" t="s">
        <v>195</v>
      </c>
      <c r="B59" s="455" t="s">
        <v>30</v>
      </c>
      <c r="C59" s="448"/>
      <c r="D59" s="449"/>
      <c r="E59" s="449"/>
      <c r="F59" s="445"/>
    </row>
    <row r="60" spans="1:6">
      <c r="A60" s="446"/>
      <c r="B60" s="455"/>
      <c r="C60" s="448"/>
      <c r="D60" s="449"/>
      <c r="E60" s="449"/>
      <c r="F60" s="445"/>
    </row>
    <row r="61" spans="1:6" ht="16.8">
      <c r="A61" s="446">
        <v>1</v>
      </c>
      <c r="B61" s="453" t="s">
        <v>196</v>
      </c>
      <c r="C61" s="448" t="s">
        <v>179</v>
      </c>
      <c r="D61" s="449">
        <v>4.8</v>
      </c>
      <c r="E61" s="449"/>
      <c r="F61" s="445">
        <f>D61*E61</f>
        <v>0</v>
      </c>
    </row>
    <row r="62" spans="1:6">
      <c r="A62" s="446"/>
      <c r="B62" s="453" t="s">
        <v>197</v>
      </c>
      <c r="C62" s="448"/>
      <c r="D62" s="449"/>
      <c r="E62" s="449"/>
      <c r="F62" s="445"/>
    </row>
    <row r="63" spans="1:6" ht="16.8">
      <c r="A63" s="446">
        <v>2</v>
      </c>
      <c r="B63" s="453" t="s">
        <v>198</v>
      </c>
      <c r="C63" s="448" t="s">
        <v>179</v>
      </c>
      <c r="D63" s="449">
        <v>12.48</v>
      </c>
      <c r="E63" s="449"/>
      <c r="F63" s="445">
        <f>D63*E63</f>
        <v>0</v>
      </c>
    </row>
    <row r="64" spans="1:6">
      <c r="A64" s="446"/>
      <c r="B64" s="455"/>
      <c r="C64" s="448"/>
      <c r="D64" s="449"/>
      <c r="E64" s="449"/>
      <c r="F64" s="445"/>
    </row>
    <row r="65" spans="1:6" ht="16.8">
      <c r="A65" s="446">
        <v>3</v>
      </c>
      <c r="B65" s="453" t="s">
        <v>199</v>
      </c>
      <c r="C65" s="448" t="s">
        <v>179</v>
      </c>
      <c r="D65" s="449">
        <v>7</v>
      </c>
      <c r="E65" s="449"/>
      <c r="F65" s="445">
        <f>D65*E65</f>
        <v>0</v>
      </c>
    </row>
    <row r="66" spans="1:6">
      <c r="A66" s="446"/>
      <c r="B66" s="455"/>
      <c r="C66" s="448"/>
      <c r="D66" s="449"/>
      <c r="E66" s="449"/>
      <c r="F66" s="445"/>
    </row>
    <row r="67" spans="1:6">
      <c r="A67" s="437">
        <v>1</v>
      </c>
      <c r="B67" s="459" t="s">
        <v>200</v>
      </c>
      <c r="C67" s="460"/>
      <c r="D67" s="461"/>
      <c r="E67" s="461"/>
      <c r="F67" s="462">
        <f>SUM(F9:F66)</f>
        <v>0</v>
      </c>
    </row>
    <row r="68" spans="1:6">
      <c r="A68" s="437"/>
      <c r="B68" s="463" t="s">
        <v>201</v>
      </c>
      <c r="C68" s="460"/>
      <c r="D68" s="461"/>
      <c r="E68" s="461"/>
      <c r="F68" s="462"/>
    </row>
    <row r="69" spans="1:6">
      <c r="A69" s="437">
        <v>5</v>
      </c>
      <c r="B69" s="464" t="s">
        <v>202</v>
      </c>
      <c r="C69" s="439"/>
      <c r="D69" s="439"/>
      <c r="E69" s="439"/>
      <c r="F69" s="445"/>
    </row>
    <row r="70" spans="1:6">
      <c r="A70" s="441"/>
      <c r="B70" s="465" t="s">
        <v>203</v>
      </c>
      <c r="C70" s="439"/>
      <c r="D70" s="439"/>
      <c r="E70" s="439"/>
      <c r="F70" s="445"/>
    </row>
    <row r="71" spans="1:6">
      <c r="A71" s="441"/>
      <c r="B71" s="465"/>
      <c r="C71" s="439"/>
      <c r="D71" s="439"/>
      <c r="E71" s="439"/>
      <c r="F71" s="445"/>
    </row>
    <row r="72" spans="1:6" ht="16.2">
      <c r="A72" s="441" t="s">
        <v>4</v>
      </c>
      <c r="B72" s="453" t="s">
        <v>204</v>
      </c>
      <c r="C72" s="466" t="s">
        <v>179</v>
      </c>
      <c r="D72" s="439">
        <v>20.48</v>
      </c>
      <c r="E72" s="439"/>
      <c r="F72" s="445">
        <f>D72*E72</f>
        <v>0</v>
      </c>
    </row>
    <row r="73" spans="1:6">
      <c r="A73" s="441"/>
      <c r="B73" s="453"/>
      <c r="C73" s="466"/>
      <c r="D73" s="439"/>
      <c r="E73" s="439"/>
      <c r="F73" s="445"/>
    </row>
    <row r="74" spans="1:6" ht="16.2">
      <c r="A74" s="441"/>
      <c r="B74" s="453" t="s">
        <v>187</v>
      </c>
      <c r="C74" s="466" t="s">
        <v>179</v>
      </c>
      <c r="D74" s="439">
        <v>6.76</v>
      </c>
      <c r="E74" s="439"/>
      <c r="F74" s="445">
        <f>D74*E74</f>
        <v>0</v>
      </c>
    </row>
    <row r="75" spans="1:6">
      <c r="A75" s="441"/>
      <c r="B75" s="453"/>
      <c r="C75" s="466"/>
      <c r="D75" s="439"/>
      <c r="E75" s="439"/>
      <c r="F75" s="445"/>
    </row>
    <row r="76" spans="1:6">
      <c r="A76" s="441"/>
      <c r="B76" s="453" t="s">
        <v>186</v>
      </c>
      <c r="C76" s="466" t="s">
        <v>205</v>
      </c>
      <c r="D76" s="439">
        <v>3.64</v>
      </c>
      <c r="E76" s="439"/>
      <c r="F76" s="445">
        <f>D76*E76</f>
        <v>0</v>
      </c>
    </row>
    <row r="77" spans="1:6">
      <c r="A77" s="441"/>
      <c r="B77" s="453"/>
      <c r="C77" s="439"/>
      <c r="D77" s="439"/>
      <c r="E77" s="439"/>
      <c r="F77" s="445"/>
    </row>
    <row r="78" spans="1:6">
      <c r="A78" s="441"/>
      <c r="B78" s="464" t="s">
        <v>1</v>
      </c>
      <c r="C78" s="439"/>
      <c r="D78" s="439"/>
      <c r="E78" s="439"/>
      <c r="F78" s="445"/>
    </row>
    <row r="79" spans="1:6">
      <c r="A79" s="441"/>
      <c r="B79" s="465" t="s">
        <v>206</v>
      </c>
      <c r="C79" s="439"/>
      <c r="D79" s="439"/>
      <c r="E79" s="439"/>
      <c r="F79" s="445"/>
    </row>
    <row r="80" spans="1:6">
      <c r="A80" s="441"/>
      <c r="B80" s="454"/>
      <c r="C80" s="439"/>
      <c r="D80" s="439"/>
      <c r="E80" s="439"/>
      <c r="F80" s="445"/>
    </row>
    <row r="81" spans="1:6" ht="16.2">
      <c r="A81" s="441">
        <v>7</v>
      </c>
      <c r="B81" s="465" t="s">
        <v>207</v>
      </c>
      <c r="C81" s="466" t="s">
        <v>179</v>
      </c>
      <c r="D81" s="439">
        <v>20.48</v>
      </c>
      <c r="E81" s="439"/>
      <c r="F81" s="445">
        <f>D81*E81</f>
        <v>0</v>
      </c>
    </row>
    <row r="82" spans="1:6">
      <c r="A82" s="441"/>
      <c r="B82" s="465"/>
      <c r="C82" s="439"/>
      <c r="D82" s="439"/>
      <c r="E82" s="439"/>
      <c r="F82" s="445"/>
    </row>
    <row r="83" spans="1:6" ht="27.6">
      <c r="A83" s="441"/>
      <c r="B83" s="465" t="s">
        <v>208</v>
      </c>
      <c r="C83" s="439"/>
      <c r="D83" s="439"/>
      <c r="E83" s="439"/>
      <c r="F83" s="445"/>
    </row>
    <row r="84" spans="1:6">
      <c r="A84" s="441"/>
      <c r="B84" s="465"/>
      <c r="C84" s="439"/>
      <c r="D84" s="439"/>
      <c r="E84" s="439"/>
      <c r="F84" s="445"/>
    </row>
    <row r="85" spans="1:6" ht="16.2">
      <c r="A85" s="441">
        <v>8</v>
      </c>
      <c r="B85" s="465" t="s">
        <v>209</v>
      </c>
      <c r="C85" s="466" t="s">
        <v>179</v>
      </c>
      <c r="D85" s="439">
        <v>6.76</v>
      </c>
      <c r="E85" s="439"/>
      <c r="F85" s="445">
        <f>D85*E85</f>
        <v>0</v>
      </c>
    </row>
    <row r="86" spans="1:6">
      <c r="A86" s="441"/>
      <c r="B86" s="465"/>
      <c r="C86" s="466"/>
      <c r="D86" s="439"/>
      <c r="E86" s="439"/>
      <c r="F86" s="445"/>
    </row>
    <row r="87" spans="1:6" ht="16.2">
      <c r="A87" s="441"/>
      <c r="B87" s="465" t="s">
        <v>186</v>
      </c>
      <c r="C87" s="466" t="s">
        <v>179</v>
      </c>
      <c r="D87" s="439">
        <v>3.64</v>
      </c>
      <c r="E87" s="439"/>
      <c r="F87" s="445">
        <f>D87*E87</f>
        <v>0</v>
      </c>
    </row>
    <row r="88" spans="1:6">
      <c r="A88" s="441"/>
      <c r="B88" s="465"/>
      <c r="C88" s="439"/>
      <c r="D88" s="439"/>
      <c r="E88" s="439"/>
      <c r="F88" s="445">
        <f>SUM(F72:F87)</f>
        <v>0</v>
      </c>
    </row>
    <row r="89" spans="1:6">
      <c r="A89" s="437">
        <v>5</v>
      </c>
      <c r="B89" s="467" t="s">
        <v>210</v>
      </c>
      <c r="C89" s="468"/>
      <c r="D89" s="461"/>
      <c r="E89" s="461"/>
      <c r="F89" s="462"/>
    </row>
    <row r="90" spans="1:6">
      <c r="A90" s="437"/>
      <c r="B90" s="469" t="s">
        <v>211</v>
      </c>
      <c r="C90" s="468"/>
      <c r="D90" s="461"/>
      <c r="E90" s="461"/>
      <c r="F90" s="462"/>
    </row>
    <row r="91" spans="1:6">
      <c r="A91" s="450">
        <v>6</v>
      </c>
      <c r="B91" s="452" t="s">
        <v>212</v>
      </c>
      <c r="C91" s="470"/>
      <c r="D91" s="470"/>
      <c r="E91" s="470"/>
      <c r="F91" s="471"/>
    </row>
    <row r="92" spans="1:6">
      <c r="A92" s="450"/>
      <c r="B92" s="453"/>
      <c r="C92" s="472"/>
      <c r="D92" s="449"/>
      <c r="E92" s="449"/>
      <c r="F92" s="473"/>
    </row>
    <row r="93" spans="1:6" ht="27.6">
      <c r="A93" s="474" t="s">
        <v>4</v>
      </c>
      <c r="B93" s="475" t="s">
        <v>213</v>
      </c>
      <c r="C93" s="472" t="s">
        <v>9</v>
      </c>
      <c r="D93" s="472">
        <v>1</v>
      </c>
      <c r="E93" s="472"/>
      <c r="F93" s="445">
        <f>D93*E93</f>
        <v>0</v>
      </c>
    </row>
    <row r="94" spans="1:6">
      <c r="A94" s="474"/>
      <c r="B94" s="475"/>
      <c r="C94" s="472"/>
      <c r="D94" s="449"/>
      <c r="E94" s="449"/>
      <c r="F94" s="473">
        <f>SUM(F93)</f>
        <v>0</v>
      </c>
    </row>
    <row r="95" spans="1:6">
      <c r="A95" s="474"/>
      <c r="B95" s="475"/>
      <c r="C95" s="472"/>
      <c r="D95" s="449"/>
      <c r="E95" s="449"/>
      <c r="F95" s="473"/>
    </row>
    <row r="96" spans="1:6">
      <c r="A96" s="474"/>
      <c r="B96" s="475"/>
      <c r="C96" s="472"/>
      <c r="D96" s="449"/>
      <c r="E96" s="449"/>
      <c r="F96" s="473"/>
    </row>
    <row r="97" spans="1:6">
      <c r="A97" s="437">
        <v>6</v>
      </c>
      <c r="B97" s="467" t="s">
        <v>214</v>
      </c>
      <c r="C97" s="461"/>
      <c r="D97" s="461"/>
      <c r="E97" s="461"/>
      <c r="F97" s="462"/>
    </row>
    <row r="98" spans="1:6">
      <c r="A98" s="437"/>
      <c r="B98" s="469" t="s">
        <v>215</v>
      </c>
      <c r="C98" s="461"/>
      <c r="D98" s="461"/>
      <c r="E98" s="461"/>
      <c r="F98" s="462"/>
    </row>
    <row r="99" spans="1:6" ht="16.95" customHeight="1">
      <c r="A99" s="1056" t="s">
        <v>216</v>
      </c>
      <c r="B99" s="1056"/>
      <c r="C99" s="476"/>
      <c r="D99" s="476"/>
      <c r="E99" s="476"/>
      <c r="F99" s="445"/>
    </row>
    <row r="100" spans="1:6" ht="26.55" customHeight="1">
      <c r="A100" s="477"/>
      <c r="B100" s="478"/>
      <c r="C100" s="479" t="s">
        <v>217</v>
      </c>
      <c r="D100" s="472"/>
      <c r="E100" s="472"/>
      <c r="F100" s="480"/>
    </row>
    <row r="101" spans="1:6">
      <c r="A101" s="477" t="s">
        <v>164</v>
      </c>
      <c r="B101" s="481" t="s">
        <v>36</v>
      </c>
      <c r="C101" s="476"/>
      <c r="D101" s="476"/>
      <c r="E101" s="472"/>
      <c r="F101" s="480"/>
    </row>
    <row r="102" spans="1:6">
      <c r="A102" s="477"/>
      <c r="B102" s="482"/>
      <c r="C102" s="483"/>
      <c r="D102" s="483"/>
      <c r="E102" s="483"/>
      <c r="F102" s="484">
        <f>F67</f>
        <v>0</v>
      </c>
    </row>
    <row r="103" spans="1:6">
      <c r="A103" s="485" t="s">
        <v>4</v>
      </c>
      <c r="B103" s="486" t="s">
        <v>218</v>
      </c>
      <c r="C103" s="487"/>
      <c r="D103" s="472"/>
      <c r="E103" s="476"/>
      <c r="F103" s="445"/>
    </row>
    <row r="104" spans="1:6">
      <c r="A104" s="485"/>
      <c r="B104" s="482"/>
      <c r="C104" s="487"/>
      <c r="D104" s="487"/>
      <c r="E104" s="487"/>
      <c r="F104" s="445"/>
    </row>
    <row r="105" spans="1:6">
      <c r="A105" s="485" t="s">
        <v>176</v>
      </c>
      <c r="B105" s="488" t="s">
        <v>219</v>
      </c>
      <c r="C105" s="487"/>
      <c r="D105" s="472"/>
      <c r="E105" s="476"/>
      <c r="F105" s="445">
        <f>F88</f>
        <v>0</v>
      </c>
    </row>
    <row r="106" spans="1:6">
      <c r="A106" s="485"/>
      <c r="B106" s="488"/>
      <c r="C106" s="487"/>
      <c r="D106" s="487"/>
      <c r="E106" s="487"/>
      <c r="F106" s="445"/>
    </row>
    <row r="107" spans="1:6">
      <c r="A107" s="485" t="s">
        <v>220</v>
      </c>
      <c r="B107" s="488" t="s">
        <v>221</v>
      </c>
      <c r="C107" s="487"/>
      <c r="D107" s="487"/>
      <c r="E107" s="487"/>
      <c r="F107" s="445">
        <f>F94</f>
        <v>0</v>
      </c>
    </row>
    <row r="108" spans="1:6">
      <c r="A108" s="485"/>
      <c r="B108" s="488"/>
      <c r="C108" s="487"/>
      <c r="D108" s="487"/>
      <c r="E108" s="487"/>
      <c r="F108" s="445"/>
    </row>
    <row r="109" spans="1:6">
      <c r="A109" s="485"/>
      <c r="B109" s="489"/>
      <c r="C109" s="487"/>
      <c r="D109" s="487"/>
      <c r="E109" s="487"/>
      <c r="F109" s="445"/>
    </row>
    <row r="110" spans="1:6">
      <c r="A110" s="485"/>
      <c r="B110" s="490" t="s">
        <v>222</v>
      </c>
      <c r="C110" s="491"/>
      <c r="D110" s="491"/>
      <c r="E110" s="491"/>
      <c r="F110" s="480">
        <f>SUM(F102:F109)</f>
        <v>0</v>
      </c>
    </row>
    <row r="111" spans="1:6" ht="15.6">
      <c r="A111" s="492"/>
      <c r="B111" s="493"/>
      <c r="C111" s="494"/>
      <c r="D111" s="495"/>
      <c r="E111" s="494"/>
      <c r="F111" s="496"/>
    </row>
    <row r="112" spans="1:6" ht="15.6">
      <c r="A112" s="497"/>
      <c r="B112" s="498"/>
      <c r="C112" s="495"/>
      <c r="D112" s="495"/>
      <c r="E112" s="495"/>
      <c r="F112" s="499"/>
    </row>
    <row r="113" spans="1:6">
      <c r="A113" s="500"/>
      <c r="B113" s="500"/>
      <c r="C113" s="500"/>
      <c r="D113" s="500"/>
      <c r="E113" s="500"/>
      <c r="F113" s="500"/>
    </row>
    <row r="114" spans="1:6">
      <c r="A114" s="500"/>
      <c r="B114" s="500"/>
      <c r="C114" s="500"/>
      <c r="D114" s="500"/>
      <c r="E114" s="500"/>
      <c r="F114" s="500"/>
    </row>
    <row r="115" spans="1:6">
      <c r="A115" s="500"/>
      <c r="B115" s="500"/>
      <c r="C115" s="500"/>
      <c r="D115" s="500"/>
      <c r="E115" s="500"/>
      <c r="F115" s="500"/>
    </row>
    <row r="116" spans="1:6">
      <c r="A116" s="500"/>
      <c r="B116" s="500"/>
      <c r="C116" s="500"/>
      <c r="D116" s="500"/>
      <c r="E116" s="500"/>
      <c r="F116" s="500"/>
    </row>
  </sheetData>
  <mergeCells count="2">
    <mergeCell ref="A1:G1"/>
    <mergeCell ref="A99:B99"/>
  </mergeCells>
  <pageMargins left="0.7" right="0.7" top="0.75" bottom="0.75" header="0.3" footer="0.3"/>
  <pageSetup paperSize="9" scale="63" orientation="portrait" horizontalDpi="1200" verticalDpi="1200" r:id="rId1"/>
  <colBreaks count="1" manualBreakCount="1">
    <brk id="6" max="11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topLeftCell="A5" workbookViewId="0">
      <selection activeCell="E11" sqref="E11"/>
    </sheetView>
  </sheetViews>
  <sheetFormatPr defaultColWidth="8.77734375" defaultRowHeight="14.4"/>
  <cols>
    <col min="1" max="1" width="3.44140625" style="532" customWidth="1"/>
    <col min="2" max="2" width="42.44140625" style="533" bestFit="1" customWidth="1"/>
    <col min="3" max="3" width="8.77734375" style="532"/>
    <col min="4" max="4" width="11.21875" style="532" customWidth="1"/>
    <col min="5" max="5" width="19.44140625" style="532" bestFit="1" customWidth="1"/>
    <col min="6" max="6" width="19.5546875" style="532" bestFit="1" customWidth="1"/>
    <col min="7" max="16384" width="8.77734375" style="501"/>
  </cols>
  <sheetData>
    <row r="1" spans="1:6" ht="49.5" customHeight="1" thickBot="1">
      <c r="A1" s="1047"/>
      <c r="B1" s="1047"/>
      <c r="C1" s="1047"/>
      <c r="D1" s="1047"/>
      <c r="E1" s="1047"/>
      <c r="F1" s="1047"/>
    </row>
    <row r="2" spans="1:6" ht="36" customHeight="1">
      <c r="A2" s="1048" t="s">
        <v>270</v>
      </c>
      <c r="B2" s="1049"/>
      <c r="C2" s="1049"/>
      <c r="D2" s="1049"/>
      <c r="E2" s="1049"/>
      <c r="F2" s="1050"/>
    </row>
    <row r="3" spans="1:6" ht="15.6">
      <c r="A3" s="502" t="s">
        <v>224</v>
      </c>
      <c r="B3" s="503" t="s">
        <v>225</v>
      </c>
      <c r="C3" s="504" t="s">
        <v>226</v>
      </c>
      <c r="D3" s="505" t="s">
        <v>227</v>
      </c>
      <c r="E3" s="506" t="s">
        <v>228</v>
      </c>
      <c r="F3" s="507" t="s">
        <v>229</v>
      </c>
    </row>
    <row r="4" spans="1:6" ht="86.4">
      <c r="A4" s="508">
        <v>1</v>
      </c>
      <c r="B4" s="509" t="s">
        <v>271</v>
      </c>
      <c r="C4" s="510" t="s">
        <v>231</v>
      </c>
      <c r="D4" s="510">
        <v>1</v>
      </c>
      <c r="E4" s="511"/>
      <c r="F4" s="512">
        <f>D4*E4</f>
        <v>0</v>
      </c>
    </row>
    <row r="5" spans="1:6" ht="86.4">
      <c r="A5" s="508">
        <v>2</v>
      </c>
      <c r="B5" s="509" t="s">
        <v>272</v>
      </c>
      <c r="C5" s="514" t="s">
        <v>273</v>
      </c>
      <c r="D5" s="510">
        <v>10</v>
      </c>
      <c r="E5" s="511"/>
      <c r="F5" s="512">
        <f t="shared" ref="F5:F9" si="0">D5*E5</f>
        <v>0</v>
      </c>
    </row>
    <row r="6" spans="1:6" ht="43.2">
      <c r="A6" s="508">
        <v>3</v>
      </c>
      <c r="B6" s="509" t="s">
        <v>274</v>
      </c>
      <c r="C6" s="514" t="s">
        <v>233</v>
      </c>
      <c r="D6" s="510">
        <v>1.2</v>
      </c>
      <c r="E6" s="511"/>
      <c r="F6" s="512">
        <f t="shared" si="0"/>
        <v>0</v>
      </c>
    </row>
    <row r="7" spans="1:6" ht="43.2">
      <c r="A7" s="508">
        <v>4</v>
      </c>
      <c r="B7" s="509" t="s">
        <v>275</v>
      </c>
      <c r="C7" s="514" t="s">
        <v>244</v>
      </c>
      <c r="D7" s="510">
        <v>14</v>
      </c>
      <c r="E7" s="511"/>
      <c r="F7" s="512">
        <f t="shared" si="0"/>
        <v>0</v>
      </c>
    </row>
    <row r="8" spans="1:6" ht="28.8">
      <c r="A8" s="508">
        <v>5</v>
      </c>
      <c r="B8" s="509" t="s">
        <v>276</v>
      </c>
      <c r="C8" s="514" t="s">
        <v>231</v>
      </c>
      <c r="D8" s="510">
        <v>1</v>
      </c>
      <c r="E8" s="511"/>
      <c r="F8" s="512">
        <f t="shared" si="0"/>
        <v>0</v>
      </c>
    </row>
    <row r="9" spans="1:6" ht="28.8">
      <c r="A9" s="508">
        <v>6</v>
      </c>
      <c r="B9" s="509" t="s">
        <v>277</v>
      </c>
      <c r="C9" s="514" t="s">
        <v>233</v>
      </c>
      <c r="D9" s="510">
        <v>11</v>
      </c>
      <c r="E9" s="511"/>
      <c r="F9" s="512">
        <f t="shared" si="0"/>
        <v>0</v>
      </c>
    </row>
    <row r="10" spans="1:6" ht="34.5" customHeight="1">
      <c r="A10" s="1051" t="s">
        <v>268</v>
      </c>
      <c r="B10" s="1052"/>
      <c r="C10" s="1052"/>
      <c r="D10" s="1053"/>
      <c r="E10" s="527"/>
      <c r="F10" s="528">
        <f>SUM(F4:F9)</f>
        <v>0</v>
      </c>
    </row>
    <row r="11" spans="1:6" ht="28.5" customHeight="1">
      <c r="A11" s="1057" t="s">
        <v>278</v>
      </c>
      <c r="B11" s="1057"/>
      <c r="C11" s="1057"/>
      <c r="D11" s="529">
        <v>1</v>
      </c>
      <c r="E11" s="530">
        <f>F10</f>
        <v>0</v>
      </c>
      <c r="F11" s="531">
        <f>D11*E11</f>
        <v>0</v>
      </c>
    </row>
  </sheetData>
  <mergeCells count="4">
    <mergeCell ref="A1:F1"/>
    <mergeCell ref="A2:F2"/>
    <mergeCell ref="A10:D10"/>
    <mergeCell ref="A11:C1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8"/>
  <sheetViews>
    <sheetView topLeftCell="A152" zoomScale="90" zoomScaleNormal="90" zoomScaleSheetLayoutView="100" workbookViewId="0">
      <selection activeCell="E172" sqref="E172"/>
    </sheetView>
  </sheetViews>
  <sheetFormatPr defaultColWidth="9.21875" defaultRowHeight="14.4"/>
  <cols>
    <col min="1" max="1" width="9.77734375" style="428" customWidth="1"/>
    <col min="2" max="2" width="58.44140625" style="428" customWidth="1"/>
    <col min="3" max="3" width="11.77734375" style="428" customWidth="1"/>
    <col min="4" max="4" width="10.44140625" style="428" customWidth="1"/>
    <col min="5" max="5" width="11.44140625" style="563" customWidth="1"/>
    <col min="6" max="6" width="19.5546875" style="563" customWidth="1"/>
    <col min="7" max="7" width="13.77734375" style="563" customWidth="1"/>
    <col min="8" max="16384" width="9.21875" style="428"/>
  </cols>
  <sheetData>
    <row r="1" spans="1:17" ht="58.5" customHeight="1" thickBot="1">
      <c r="A1" s="534"/>
      <c r="B1" s="535"/>
      <c r="C1" s="535"/>
      <c r="D1" s="535"/>
      <c r="E1" s="536"/>
      <c r="F1" s="537"/>
      <c r="G1" s="538"/>
      <c r="H1" s="538"/>
      <c r="I1" s="538"/>
      <c r="J1" s="538"/>
      <c r="K1" s="538"/>
      <c r="L1" s="538"/>
      <c r="M1" s="538"/>
      <c r="N1" s="538"/>
      <c r="O1" s="538"/>
      <c r="P1" s="538"/>
      <c r="Q1" s="538"/>
    </row>
    <row r="2" spans="1:17" ht="36" customHeight="1" thickBot="1">
      <c r="A2" s="1058" t="s">
        <v>279</v>
      </c>
      <c r="B2" s="1059"/>
      <c r="C2" s="1059"/>
      <c r="D2" s="1059"/>
      <c r="E2" s="1059"/>
      <c r="F2" s="1060"/>
      <c r="G2" s="428"/>
    </row>
    <row r="3" spans="1:17" ht="17.399999999999999">
      <c r="A3" s="534"/>
      <c r="B3" s="539" t="s">
        <v>368</v>
      </c>
      <c r="C3" s="540"/>
      <c r="D3" s="541"/>
      <c r="E3" s="542"/>
      <c r="F3" s="543"/>
      <c r="G3" s="428"/>
    </row>
    <row r="4" spans="1:17" ht="24" customHeight="1">
      <c r="A4" s="544" t="s">
        <v>280</v>
      </c>
      <c r="B4" s="544" t="s">
        <v>21</v>
      </c>
      <c r="C4" s="545" t="s">
        <v>22</v>
      </c>
      <c r="D4" s="545" t="s">
        <v>165</v>
      </c>
      <c r="E4" s="545" t="s">
        <v>166</v>
      </c>
      <c r="F4" s="546" t="s">
        <v>167</v>
      </c>
      <c r="G4" s="428"/>
    </row>
    <row r="5" spans="1:17" ht="16.95" customHeight="1">
      <c r="A5" s="615"/>
      <c r="B5" s="616" t="s">
        <v>281</v>
      </c>
      <c r="C5" s="617"/>
      <c r="D5" s="618"/>
      <c r="E5" s="618"/>
      <c r="F5" s="618"/>
      <c r="G5" s="428"/>
    </row>
    <row r="6" spans="1:17" ht="16.95" customHeight="1">
      <c r="A6" s="547">
        <v>1</v>
      </c>
      <c r="B6" s="548" t="s">
        <v>282</v>
      </c>
      <c r="C6" s="547"/>
      <c r="D6" s="549"/>
      <c r="E6" s="549"/>
      <c r="F6" s="549"/>
      <c r="G6" s="428"/>
    </row>
    <row r="7" spans="1:17" ht="28.2">
      <c r="A7" s="550">
        <v>1.1000000000000001</v>
      </c>
      <c r="B7" s="551" t="s">
        <v>283</v>
      </c>
      <c r="C7" s="552" t="s">
        <v>284</v>
      </c>
      <c r="D7" s="552">
        <v>14</v>
      </c>
      <c r="E7" s="553"/>
      <c r="F7" s="554">
        <f>E7*D7</f>
        <v>0</v>
      </c>
      <c r="G7" s="428"/>
    </row>
    <row r="8" spans="1:17">
      <c r="A8" s="550"/>
      <c r="B8" s="555"/>
      <c r="C8" s="556"/>
      <c r="D8" s="552"/>
      <c r="E8" s="553"/>
      <c r="F8" s="554"/>
      <c r="G8" s="428"/>
    </row>
    <row r="9" spans="1:17" ht="27.75" customHeight="1">
      <c r="A9" s="550">
        <v>1.2</v>
      </c>
      <c r="B9" s="551" t="s">
        <v>285</v>
      </c>
      <c r="C9" s="556" t="s">
        <v>286</v>
      </c>
      <c r="D9" s="552">
        <v>1</v>
      </c>
      <c r="E9" s="553"/>
      <c r="F9" s="554">
        <f t="shared" ref="F9" si="0">E9*D9</f>
        <v>0</v>
      </c>
      <c r="G9" s="428"/>
    </row>
    <row r="10" spans="1:17">
      <c r="A10" s="550"/>
      <c r="B10" s="551"/>
      <c r="C10" s="556"/>
      <c r="D10" s="552"/>
      <c r="E10" s="553"/>
      <c r="F10" s="554"/>
      <c r="G10" s="428"/>
    </row>
    <row r="11" spans="1:17">
      <c r="A11" s="629">
        <v>1</v>
      </c>
      <c r="B11" s="630" t="s">
        <v>287</v>
      </c>
      <c r="C11" s="631" t="s">
        <v>288</v>
      </c>
      <c r="D11" s="635"/>
      <c r="E11" s="636"/>
      <c r="F11" s="634">
        <f>SUM(F7:F10)</f>
        <v>0</v>
      </c>
    </row>
    <row r="12" spans="1:17" ht="14.55" customHeight="1">
      <c r="A12" s="550"/>
      <c r="B12" s="564"/>
      <c r="C12" s="556"/>
      <c r="D12" s="552"/>
      <c r="E12" s="553"/>
      <c r="F12" s="565"/>
    </row>
    <row r="13" spans="1:17">
      <c r="A13" s="619"/>
      <c r="B13" s="620" t="s">
        <v>289</v>
      </c>
      <c r="C13" s="621"/>
      <c r="D13" s="622"/>
      <c r="E13" s="623"/>
      <c r="F13" s="624"/>
    </row>
    <row r="14" spans="1:17">
      <c r="A14" s="550">
        <v>2</v>
      </c>
      <c r="B14" s="555" t="s">
        <v>27</v>
      </c>
      <c r="C14" s="556"/>
      <c r="D14" s="552"/>
      <c r="E14" s="553"/>
      <c r="F14" s="554"/>
    </row>
    <row r="15" spans="1:17">
      <c r="A15" s="550"/>
      <c r="B15" s="555"/>
      <c r="C15" s="556"/>
      <c r="D15" s="552"/>
      <c r="E15" s="553"/>
      <c r="F15" s="554"/>
    </row>
    <row r="16" spans="1:17">
      <c r="A16" s="550"/>
      <c r="B16" s="555" t="s">
        <v>290</v>
      </c>
      <c r="C16" s="556"/>
      <c r="D16" s="552"/>
      <c r="E16" s="553"/>
      <c r="F16" s="554"/>
    </row>
    <row r="17" spans="1:17">
      <c r="A17" s="550"/>
      <c r="B17" s="555" t="s">
        <v>291</v>
      </c>
      <c r="C17" s="556"/>
      <c r="D17" s="552"/>
      <c r="E17" s="553"/>
      <c r="F17" s="554"/>
    </row>
    <row r="18" spans="1:17">
      <c r="A18" s="550">
        <v>2.1</v>
      </c>
      <c r="B18" s="551" t="s">
        <v>292</v>
      </c>
      <c r="C18" s="556"/>
      <c r="D18" s="552"/>
      <c r="E18" s="553"/>
      <c r="F18" s="554"/>
    </row>
    <row r="19" spans="1:17" s="563" customFormat="1" ht="16.2">
      <c r="A19" s="550"/>
      <c r="B19" s="551" t="s">
        <v>293</v>
      </c>
      <c r="C19" s="552" t="s">
        <v>294</v>
      </c>
      <c r="D19" s="552">
        <v>4</v>
      </c>
      <c r="E19" s="553"/>
      <c r="F19" s="554">
        <f>E19*D19</f>
        <v>0</v>
      </c>
      <c r="H19" s="428"/>
      <c r="I19" s="428"/>
      <c r="J19" s="428"/>
      <c r="K19" s="428"/>
      <c r="L19" s="428"/>
      <c r="M19" s="428"/>
      <c r="N19" s="428"/>
      <c r="O19" s="428"/>
      <c r="P19" s="428"/>
      <c r="Q19" s="428"/>
    </row>
    <row r="20" spans="1:17" s="563" customFormat="1">
      <c r="A20" s="550"/>
      <c r="B20" s="551"/>
      <c r="C20" s="556"/>
      <c r="D20" s="552"/>
      <c r="E20" s="553"/>
      <c r="F20" s="554"/>
      <c r="H20" s="428"/>
      <c r="I20" s="428"/>
      <c r="J20" s="428"/>
      <c r="K20" s="428"/>
      <c r="L20" s="428"/>
      <c r="M20" s="428"/>
      <c r="N20" s="428"/>
      <c r="O20" s="428"/>
      <c r="P20" s="428"/>
      <c r="Q20" s="428"/>
    </row>
    <row r="21" spans="1:17" s="563" customFormat="1" ht="16.05" customHeight="1">
      <c r="A21" s="550"/>
      <c r="B21" s="555" t="s">
        <v>174</v>
      </c>
      <c r="C21" s="556"/>
      <c r="D21" s="552"/>
      <c r="E21" s="553"/>
      <c r="F21" s="554"/>
      <c r="H21" s="428"/>
      <c r="I21" s="428"/>
      <c r="J21" s="428"/>
      <c r="K21" s="428"/>
      <c r="L21" s="428"/>
      <c r="M21" s="428"/>
      <c r="N21" s="428"/>
      <c r="O21" s="428"/>
      <c r="P21" s="428"/>
      <c r="Q21" s="428"/>
    </row>
    <row r="22" spans="1:17" s="563" customFormat="1">
      <c r="A22" s="550">
        <v>2.2000000000000002</v>
      </c>
      <c r="B22" s="551" t="s">
        <v>295</v>
      </c>
      <c r="C22" s="556"/>
      <c r="D22" s="552"/>
      <c r="E22" s="553"/>
      <c r="F22" s="554"/>
      <c r="H22" s="428"/>
      <c r="I22" s="428"/>
      <c r="J22" s="428"/>
      <c r="K22" s="428"/>
      <c r="L22" s="428"/>
      <c r="M22" s="428"/>
      <c r="N22" s="428"/>
      <c r="O22" s="428"/>
      <c r="P22" s="428"/>
      <c r="Q22" s="428"/>
    </row>
    <row r="23" spans="1:17" s="563" customFormat="1" ht="16.2">
      <c r="A23" s="550"/>
      <c r="B23" s="551" t="s">
        <v>296</v>
      </c>
      <c r="C23" s="552" t="s">
        <v>294</v>
      </c>
      <c r="D23" s="552">
        <v>6</v>
      </c>
      <c r="E23" s="553"/>
      <c r="F23" s="554">
        <f t="shared" ref="F23:F44" si="1">E23*D23</f>
        <v>0</v>
      </c>
      <c r="H23" s="428"/>
      <c r="I23" s="428"/>
      <c r="J23" s="428"/>
      <c r="K23" s="428"/>
      <c r="L23" s="428"/>
      <c r="M23" s="428"/>
      <c r="N23" s="428"/>
      <c r="O23" s="428"/>
      <c r="P23" s="428"/>
      <c r="Q23" s="428"/>
    </row>
    <row r="24" spans="1:17" s="563" customFormat="1">
      <c r="A24" s="550"/>
      <c r="B24" s="551"/>
      <c r="C24" s="556"/>
      <c r="D24" s="552"/>
      <c r="E24" s="553"/>
      <c r="F24" s="554"/>
      <c r="H24" s="428"/>
      <c r="I24" s="428"/>
      <c r="J24" s="428"/>
      <c r="K24" s="428"/>
      <c r="L24" s="428"/>
      <c r="M24" s="428"/>
      <c r="N24" s="428"/>
      <c r="O24" s="428"/>
      <c r="P24" s="428"/>
      <c r="Q24" s="428"/>
    </row>
    <row r="25" spans="1:17" s="563" customFormat="1">
      <c r="A25" s="550"/>
      <c r="B25" s="555" t="s">
        <v>297</v>
      </c>
      <c r="C25" s="556"/>
      <c r="D25" s="552"/>
      <c r="E25" s="553"/>
      <c r="F25" s="554"/>
      <c r="H25" s="428"/>
      <c r="I25" s="428"/>
      <c r="J25" s="428"/>
      <c r="K25" s="428"/>
      <c r="L25" s="428"/>
      <c r="M25" s="428"/>
      <c r="N25" s="428"/>
      <c r="O25" s="428"/>
      <c r="P25" s="428"/>
      <c r="Q25" s="428"/>
    </row>
    <row r="26" spans="1:17" s="563" customFormat="1" ht="7.5" customHeight="1">
      <c r="A26" s="550"/>
      <c r="B26" s="566"/>
      <c r="C26" s="556"/>
      <c r="D26" s="552"/>
      <c r="E26" s="553"/>
      <c r="F26" s="554"/>
      <c r="H26" s="428"/>
      <c r="I26" s="428"/>
      <c r="J26" s="428"/>
      <c r="K26" s="428"/>
      <c r="L26" s="428"/>
      <c r="M26" s="428"/>
      <c r="N26" s="428"/>
      <c r="O26" s="428"/>
      <c r="P26" s="428"/>
      <c r="Q26" s="428"/>
    </row>
    <row r="27" spans="1:17" s="563" customFormat="1" ht="28.2">
      <c r="A27" s="550">
        <v>2.2999999999999998</v>
      </c>
      <c r="B27" s="551" t="s">
        <v>298</v>
      </c>
      <c r="C27" s="552" t="s">
        <v>294</v>
      </c>
      <c r="D27" s="552">
        <v>3.5</v>
      </c>
      <c r="E27" s="553"/>
      <c r="F27" s="554">
        <f t="shared" si="1"/>
        <v>0</v>
      </c>
      <c r="H27" s="428"/>
      <c r="I27" s="428"/>
      <c r="J27" s="428"/>
      <c r="K27" s="428"/>
      <c r="L27" s="428"/>
      <c r="M27" s="428"/>
      <c r="N27" s="428"/>
      <c r="O27" s="428"/>
      <c r="P27" s="428"/>
      <c r="Q27" s="428"/>
    </row>
    <row r="28" spans="1:17" s="563" customFormat="1" ht="38.549999999999997" customHeight="1">
      <c r="A28" s="550">
        <v>2.4</v>
      </c>
      <c r="B28" s="551" t="s">
        <v>299</v>
      </c>
      <c r="C28" s="552" t="s">
        <v>294</v>
      </c>
      <c r="D28" s="553">
        <v>1.5</v>
      </c>
      <c r="E28" s="553"/>
      <c r="F28" s="554">
        <f t="shared" si="1"/>
        <v>0</v>
      </c>
      <c r="H28" s="428"/>
      <c r="I28" s="428"/>
      <c r="J28" s="428"/>
      <c r="K28" s="428"/>
      <c r="L28" s="428"/>
      <c r="M28" s="428"/>
      <c r="N28" s="428"/>
      <c r="O28" s="428"/>
      <c r="P28" s="428"/>
      <c r="Q28" s="428"/>
    </row>
    <row r="29" spans="1:17" s="563" customFormat="1">
      <c r="A29" s="550"/>
      <c r="B29" s="551"/>
      <c r="C29" s="556"/>
      <c r="D29" s="552"/>
      <c r="E29" s="553"/>
      <c r="F29" s="554"/>
      <c r="H29" s="428"/>
      <c r="I29" s="428"/>
      <c r="J29" s="428"/>
      <c r="K29" s="428"/>
      <c r="L29" s="428"/>
      <c r="M29" s="428"/>
      <c r="N29" s="428"/>
      <c r="O29" s="428"/>
      <c r="P29" s="428"/>
      <c r="Q29" s="428"/>
    </row>
    <row r="30" spans="1:17" s="563" customFormat="1">
      <c r="A30" s="550"/>
      <c r="B30" s="555" t="s">
        <v>28</v>
      </c>
      <c r="C30" s="556"/>
      <c r="D30" s="552"/>
      <c r="E30" s="553"/>
      <c r="F30" s="554"/>
      <c r="H30" s="428"/>
      <c r="I30" s="428"/>
      <c r="J30" s="428"/>
      <c r="K30" s="428"/>
      <c r="L30" s="428"/>
      <c r="M30" s="428"/>
      <c r="N30" s="428"/>
      <c r="O30" s="428"/>
      <c r="P30" s="428"/>
      <c r="Q30" s="428"/>
    </row>
    <row r="31" spans="1:17" s="563" customFormat="1">
      <c r="A31" s="550"/>
      <c r="B31" s="564" t="s">
        <v>300</v>
      </c>
      <c r="C31" s="556"/>
      <c r="D31" s="552"/>
      <c r="E31" s="553"/>
      <c r="F31" s="554"/>
      <c r="H31" s="428"/>
      <c r="I31" s="428"/>
      <c r="J31" s="428"/>
      <c r="K31" s="428"/>
      <c r="L31" s="428"/>
      <c r="M31" s="428"/>
      <c r="N31" s="428"/>
      <c r="O31" s="428"/>
      <c r="P31" s="428"/>
      <c r="Q31" s="428"/>
    </row>
    <row r="32" spans="1:17" s="563" customFormat="1" ht="28.2">
      <c r="A32" s="550">
        <v>2.5</v>
      </c>
      <c r="B32" s="564" t="s">
        <v>301</v>
      </c>
      <c r="C32" s="556"/>
      <c r="D32" s="552"/>
      <c r="E32" s="556"/>
      <c r="F32" s="554"/>
      <c r="H32" s="428"/>
      <c r="I32" s="428"/>
      <c r="J32" s="428"/>
      <c r="K32" s="428"/>
      <c r="L32" s="428"/>
      <c r="M32" s="428"/>
      <c r="N32" s="428"/>
      <c r="O32" s="428"/>
      <c r="P32" s="428"/>
      <c r="Q32" s="428"/>
    </row>
    <row r="33" spans="1:17" s="563" customFormat="1" ht="16.2">
      <c r="A33" s="550"/>
      <c r="B33" s="551" t="s">
        <v>302</v>
      </c>
      <c r="C33" s="552" t="s">
        <v>284</v>
      </c>
      <c r="D33" s="553">
        <v>13.5</v>
      </c>
      <c r="E33" s="553"/>
      <c r="F33" s="554">
        <f t="shared" si="1"/>
        <v>0</v>
      </c>
      <c r="H33" s="428"/>
      <c r="I33" s="428"/>
      <c r="J33" s="428"/>
      <c r="K33" s="428"/>
      <c r="L33" s="428"/>
      <c r="M33" s="428"/>
      <c r="N33" s="428"/>
      <c r="O33" s="428"/>
      <c r="P33" s="428"/>
      <c r="Q33" s="428"/>
    </row>
    <row r="34" spans="1:17" s="563" customFormat="1">
      <c r="A34" s="550"/>
      <c r="B34" s="551"/>
      <c r="C34" s="552"/>
      <c r="D34" s="552"/>
      <c r="E34" s="553"/>
      <c r="F34" s="554"/>
      <c r="H34" s="428"/>
      <c r="I34" s="428"/>
      <c r="J34" s="428"/>
      <c r="K34" s="428"/>
      <c r="L34" s="428"/>
      <c r="M34" s="428"/>
      <c r="N34" s="428"/>
      <c r="O34" s="428"/>
      <c r="P34" s="428"/>
      <c r="Q34" s="428"/>
    </row>
    <row r="35" spans="1:17" s="563" customFormat="1">
      <c r="A35" s="550"/>
      <c r="B35" s="555" t="s">
        <v>29</v>
      </c>
      <c r="C35" s="556"/>
      <c r="D35" s="567"/>
      <c r="E35" s="553"/>
      <c r="F35" s="554"/>
      <c r="H35" s="428"/>
      <c r="I35" s="428"/>
      <c r="J35" s="428"/>
      <c r="K35" s="428"/>
      <c r="L35" s="428"/>
      <c r="M35" s="428"/>
      <c r="N35" s="428"/>
      <c r="O35" s="428"/>
      <c r="P35" s="428"/>
      <c r="Q35" s="428"/>
    </row>
    <row r="36" spans="1:17" s="563" customFormat="1">
      <c r="A36" s="550"/>
      <c r="B36" s="551"/>
      <c r="C36" s="556"/>
      <c r="D36" s="552"/>
      <c r="E36" s="553"/>
      <c r="F36" s="554"/>
      <c r="H36" s="428"/>
      <c r="I36" s="428"/>
      <c r="J36" s="428"/>
      <c r="K36" s="428"/>
      <c r="L36" s="428"/>
      <c r="M36" s="428"/>
      <c r="N36" s="428"/>
      <c r="O36" s="428"/>
      <c r="P36" s="428"/>
      <c r="Q36" s="428"/>
    </row>
    <row r="37" spans="1:17" s="563" customFormat="1">
      <c r="A37" s="550">
        <v>2.6</v>
      </c>
      <c r="B37" s="551" t="s">
        <v>303</v>
      </c>
      <c r="C37" s="556"/>
      <c r="D37" s="552"/>
      <c r="E37" s="553"/>
      <c r="F37" s="554"/>
      <c r="H37" s="428"/>
      <c r="I37" s="428"/>
      <c r="J37" s="428"/>
      <c r="K37" s="428"/>
      <c r="L37" s="428"/>
      <c r="M37" s="428"/>
      <c r="N37" s="428"/>
      <c r="O37" s="428"/>
      <c r="P37" s="428"/>
      <c r="Q37" s="428"/>
    </row>
    <row r="38" spans="1:17" s="563" customFormat="1">
      <c r="A38" s="550"/>
      <c r="B38" s="551" t="s">
        <v>304</v>
      </c>
      <c r="C38" s="556"/>
      <c r="D38" s="552"/>
      <c r="E38" s="553"/>
      <c r="F38" s="554"/>
      <c r="H38" s="428"/>
      <c r="I38" s="428"/>
      <c r="J38" s="428"/>
      <c r="K38" s="428"/>
      <c r="L38" s="428"/>
      <c r="M38" s="428"/>
      <c r="N38" s="428"/>
      <c r="O38" s="428"/>
      <c r="P38" s="428"/>
      <c r="Q38" s="428"/>
    </row>
    <row r="39" spans="1:17" s="563" customFormat="1">
      <c r="A39" s="550"/>
      <c r="B39" s="551" t="s">
        <v>305</v>
      </c>
      <c r="C39" s="556"/>
      <c r="D39" s="552"/>
      <c r="E39" s="553"/>
      <c r="F39" s="554"/>
      <c r="H39" s="428"/>
      <c r="I39" s="428"/>
      <c r="J39" s="428"/>
      <c r="K39" s="428"/>
      <c r="L39" s="428"/>
      <c r="M39" s="428"/>
      <c r="N39" s="428"/>
      <c r="O39" s="428"/>
      <c r="P39" s="428"/>
      <c r="Q39" s="428"/>
    </row>
    <row r="40" spans="1:17" s="563" customFormat="1" ht="16.2">
      <c r="A40" s="550"/>
      <c r="B40" s="551" t="s">
        <v>306</v>
      </c>
      <c r="C40" s="552" t="s">
        <v>284</v>
      </c>
      <c r="D40" s="553">
        <v>13.5</v>
      </c>
      <c r="E40" s="553"/>
      <c r="F40" s="554">
        <f t="shared" si="1"/>
        <v>0</v>
      </c>
      <c r="H40" s="428"/>
      <c r="I40" s="428"/>
      <c r="J40" s="428"/>
      <c r="K40" s="428"/>
      <c r="L40" s="428"/>
      <c r="M40" s="428"/>
      <c r="N40" s="428"/>
      <c r="O40" s="428"/>
      <c r="P40" s="428"/>
      <c r="Q40" s="428"/>
    </row>
    <row r="41" spans="1:17" s="563" customFormat="1">
      <c r="A41" s="550"/>
      <c r="B41" s="551"/>
      <c r="C41" s="556"/>
      <c r="D41" s="552"/>
      <c r="E41" s="553"/>
      <c r="F41" s="554"/>
      <c r="H41" s="428"/>
      <c r="I41" s="428"/>
      <c r="J41" s="428"/>
      <c r="K41" s="428"/>
      <c r="L41" s="428"/>
      <c r="M41" s="428"/>
      <c r="N41" s="428"/>
      <c r="O41" s="428"/>
      <c r="P41" s="428"/>
      <c r="Q41" s="428"/>
    </row>
    <row r="42" spans="1:17" s="563" customFormat="1" ht="55.8">
      <c r="A42" s="550"/>
      <c r="B42" s="555" t="s">
        <v>307</v>
      </c>
      <c r="C42" s="556"/>
      <c r="D42" s="552"/>
      <c r="E42" s="553"/>
      <c r="F42" s="554"/>
      <c r="H42" s="428"/>
      <c r="I42" s="428"/>
      <c r="J42" s="428"/>
      <c r="K42" s="428"/>
      <c r="L42" s="428"/>
      <c r="M42" s="428"/>
      <c r="N42" s="428"/>
      <c r="O42" s="428"/>
      <c r="P42" s="428"/>
      <c r="Q42" s="428"/>
    </row>
    <row r="43" spans="1:17" s="563" customFormat="1">
      <c r="A43" s="550">
        <v>2.7</v>
      </c>
      <c r="B43" s="551" t="s">
        <v>308</v>
      </c>
      <c r="C43" s="556"/>
      <c r="D43" s="552"/>
      <c r="E43" s="553"/>
      <c r="F43" s="554"/>
      <c r="H43" s="428"/>
      <c r="I43" s="428"/>
      <c r="J43" s="428"/>
      <c r="K43" s="428"/>
      <c r="L43" s="428"/>
      <c r="M43" s="428"/>
      <c r="N43" s="428"/>
      <c r="O43" s="428"/>
      <c r="P43" s="428"/>
      <c r="Q43" s="428"/>
    </row>
    <row r="44" spans="1:17" s="563" customFormat="1" ht="16.2">
      <c r="A44" s="550"/>
      <c r="B44" s="551" t="s">
        <v>309</v>
      </c>
      <c r="C44" s="552" t="s">
        <v>284</v>
      </c>
      <c r="D44" s="553">
        <v>8.5</v>
      </c>
      <c r="E44" s="553"/>
      <c r="F44" s="554">
        <f t="shared" si="1"/>
        <v>0</v>
      </c>
      <c r="H44" s="428"/>
      <c r="I44" s="428"/>
      <c r="J44" s="428"/>
      <c r="K44" s="428"/>
      <c r="L44" s="428"/>
      <c r="M44" s="428"/>
      <c r="N44" s="428"/>
      <c r="O44" s="428"/>
      <c r="P44" s="428"/>
      <c r="Q44" s="428"/>
    </row>
    <row r="45" spans="1:17" s="563" customFormat="1">
      <c r="A45" s="550"/>
      <c r="B45" s="551"/>
      <c r="C45" s="556"/>
      <c r="D45" s="552"/>
      <c r="E45" s="553"/>
      <c r="F45" s="554"/>
      <c r="H45" s="428"/>
      <c r="I45" s="428"/>
      <c r="J45" s="428"/>
      <c r="K45" s="428"/>
      <c r="L45" s="428"/>
      <c r="M45" s="428"/>
      <c r="N45" s="428"/>
      <c r="O45" s="428"/>
      <c r="P45" s="428"/>
      <c r="Q45" s="428"/>
    </row>
    <row r="46" spans="1:17" s="563" customFormat="1">
      <c r="A46" s="629">
        <v>2</v>
      </c>
      <c r="B46" s="630" t="s">
        <v>310</v>
      </c>
      <c r="C46" s="631"/>
      <c r="D46" s="632"/>
      <c r="E46" s="633"/>
      <c r="F46" s="634">
        <f>SUM(F19:F45)</f>
        <v>0</v>
      </c>
      <c r="H46" s="428"/>
      <c r="I46" s="428"/>
      <c r="J46" s="428"/>
      <c r="K46" s="428"/>
      <c r="L46" s="428"/>
      <c r="M46" s="428"/>
      <c r="N46" s="428"/>
      <c r="O46" s="428"/>
      <c r="P46" s="428"/>
      <c r="Q46" s="428"/>
    </row>
    <row r="47" spans="1:17" s="563" customFormat="1">
      <c r="A47" s="550"/>
      <c r="B47" s="555"/>
      <c r="C47" s="556"/>
      <c r="D47" s="552"/>
      <c r="E47" s="553"/>
      <c r="F47" s="554"/>
      <c r="H47" s="428"/>
      <c r="I47" s="428"/>
      <c r="J47" s="428"/>
      <c r="K47" s="428"/>
      <c r="L47" s="428"/>
      <c r="M47" s="428"/>
      <c r="N47" s="428"/>
      <c r="O47" s="428"/>
      <c r="P47" s="428"/>
      <c r="Q47" s="428"/>
    </row>
    <row r="48" spans="1:17" s="563" customFormat="1">
      <c r="A48" s="619"/>
      <c r="B48" s="628" t="s">
        <v>311</v>
      </c>
      <c r="C48" s="621"/>
      <c r="D48" s="622"/>
      <c r="E48" s="623"/>
      <c r="F48" s="624"/>
      <c r="H48" s="428"/>
      <c r="I48" s="428"/>
      <c r="J48" s="428"/>
      <c r="K48" s="428"/>
      <c r="L48" s="428"/>
      <c r="M48" s="428"/>
      <c r="N48" s="428"/>
      <c r="O48" s="428"/>
      <c r="P48" s="428"/>
      <c r="Q48" s="428"/>
    </row>
    <row r="49" spans="1:17" s="563" customFormat="1">
      <c r="A49" s="568">
        <v>3</v>
      </c>
      <c r="B49" s="555" t="s">
        <v>312</v>
      </c>
      <c r="C49" s="556"/>
      <c r="D49" s="552"/>
      <c r="E49" s="553"/>
      <c r="F49" s="554"/>
      <c r="H49" s="428"/>
      <c r="I49" s="428"/>
      <c r="J49" s="428"/>
      <c r="K49" s="428"/>
      <c r="L49" s="428"/>
      <c r="M49" s="428"/>
      <c r="N49" s="428"/>
      <c r="O49" s="428"/>
      <c r="P49" s="428"/>
      <c r="Q49" s="428"/>
    </row>
    <row r="50" spans="1:17" s="563" customFormat="1">
      <c r="A50" s="550"/>
      <c r="B50" s="555"/>
      <c r="C50" s="556"/>
      <c r="D50" s="552"/>
      <c r="E50" s="553"/>
      <c r="F50" s="554"/>
      <c r="H50" s="428"/>
      <c r="I50" s="428"/>
      <c r="J50" s="428"/>
      <c r="K50" s="428"/>
      <c r="L50" s="428"/>
      <c r="M50" s="428"/>
      <c r="N50" s="428"/>
      <c r="O50" s="428"/>
      <c r="P50" s="428"/>
      <c r="Q50" s="428"/>
    </row>
    <row r="51" spans="1:17" s="563" customFormat="1">
      <c r="A51" s="550"/>
      <c r="B51" s="555" t="s">
        <v>181</v>
      </c>
      <c r="C51" s="556"/>
      <c r="D51" s="552"/>
      <c r="E51" s="553"/>
      <c r="F51" s="554"/>
      <c r="H51" s="428"/>
      <c r="I51" s="428"/>
      <c r="J51" s="428"/>
      <c r="K51" s="428"/>
      <c r="L51" s="428"/>
      <c r="M51" s="428"/>
      <c r="N51" s="428"/>
      <c r="O51" s="428"/>
      <c r="P51" s="428"/>
      <c r="Q51" s="428"/>
    </row>
    <row r="52" spans="1:17" s="563" customFormat="1">
      <c r="A52" s="550"/>
      <c r="B52" s="551"/>
      <c r="C52" s="556"/>
      <c r="D52" s="552"/>
      <c r="E52" s="553"/>
      <c r="F52" s="554"/>
      <c r="H52" s="428"/>
      <c r="I52" s="428"/>
      <c r="J52" s="428"/>
      <c r="K52" s="428"/>
      <c r="L52" s="428"/>
      <c r="M52" s="428"/>
      <c r="N52" s="428"/>
      <c r="O52" s="428"/>
      <c r="P52" s="428"/>
      <c r="Q52" s="428"/>
    </row>
    <row r="53" spans="1:17" s="563" customFormat="1" ht="16.2">
      <c r="A53" s="550">
        <v>3.1</v>
      </c>
      <c r="B53" s="551" t="s">
        <v>313</v>
      </c>
      <c r="C53" s="552" t="s">
        <v>294</v>
      </c>
      <c r="D53" s="552">
        <v>1</v>
      </c>
      <c r="E53" s="553"/>
      <c r="F53" s="554">
        <f>E53*D53</f>
        <v>0</v>
      </c>
      <c r="H53" s="428"/>
      <c r="I53" s="428"/>
      <c r="J53" s="428"/>
      <c r="K53" s="428"/>
      <c r="L53" s="428"/>
      <c r="M53" s="428"/>
      <c r="N53" s="428"/>
      <c r="O53" s="428"/>
      <c r="P53" s="428"/>
      <c r="Q53" s="428"/>
    </row>
    <row r="54" spans="1:17" s="563" customFormat="1">
      <c r="A54" s="550"/>
      <c r="B54" s="555"/>
      <c r="C54" s="556"/>
      <c r="D54" s="552"/>
      <c r="E54" s="553"/>
      <c r="F54" s="554"/>
      <c r="H54" s="428"/>
      <c r="I54" s="428"/>
      <c r="J54" s="428"/>
      <c r="K54" s="428"/>
      <c r="L54" s="428"/>
      <c r="M54" s="428"/>
      <c r="N54" s="428"/>
      <c r="O54" s="428"/>
      <c r="P54" s="428"/>
      <c r="Q54" s="428"/>
    </row>
    <row r="55" spans="1:17" s="563" customFormat="1" ht="28.2">
      <c r="A55" s="550"/>
      <c r="B55" s="555" t="s">
        <v>314</v>
      </c>
      <c r="C55" s="556"/>
      <c r="D55" s="552"/>
      <c r="E55" s="553"/>
      <c r="F55" s="554"/>
      <c r="H55" s="428"/>
      <c r="I55" s="428"/>
      <c r="J55" s="428"/>
      <c r="K55" s="428"/>
      <c r="L55" s="428"/>
      <c r="M55" s="428"/>
      <c r="N55" s="428"/>
      <c r="O55" s="428"/>
      <c r="P55" s="428"/>
      <c r="Q55" s="428"/>
    </row>
    <row r="56" spans="1:17" s="563" customFormat="1">
      <c r="A56" s="550"/>
      <c r="B56" s="569"/>
      <c r="C56" s="556"/>
      <c r="D56" s="552"/>
      <c r="E56" s="553"/>
      <c r="F56" s="554"/>
      <c r="H56" s="428"/>
      <c r="I56" s="428"/>
      <c r="J56" s="428"/>
      <c r="K56" s="428"/>
      <c r="L56" s="428"/>
      <c r="M56" s="428"/>
      <c r="N56" s="428"/>
      <c r="O56" s="428"/>
      <c r="P56" s="428"/>
      <c r="Q56" s="428"/>
    </row>
    <row r="57" spans="1:17" s="563" customFormat="1">
      <c r="A57" s="550"/>
      <c r="B57" s="569" t="s">
        <v>315</v>
      </c>
      <c r="C57" s="556"/>
      <c r="D57" s="552"/>
      <c r="E57" s="553"/>
      <c r="F57" s="554"/>
      <c r="H57" s="428"/>
      <c r="I57" s="428"/>
      <c r="J57" s="428"/>
      <c r="K57" s="428"/>
      <c r="L57" s="428"/>
      <c r="M57" s="428"/>
      <c r="N57" s="428"/>
      <c r="O57" s="428"/>
      <c r="P57" s="428"/>
      <c r="Q57" s="428"/>
    </row>
    <row r="58" spans="1:17" s="563" customFormat="1">
      <c r="A58" s="550"/>
      <c r="B58" s="551"/>
      <c r="C58" s="556"/>
      <c r="D58" s="552"/>
      <c r="E58" s="553"/>
      <c r="F58" s="554"/>
      <c r="H58" s="428"/>
      <c r="I58" s="428"/>
      <c r="J58" s="428"/>
      <c r="K58" s="428"/>
      <c r="L58" s="428"/>
      <c r="M58" s="428"/>
      <c r="N58" s="428"/>
      <c r="O58" s="428"/>
      <c r="P58" s="428"/>
      <c r="Q58" s="428"/>
    </row>
    <row r="59" spans="1:17" s="563" customFormat="1">
      <c r="A59" s="550"/>
      <c r="B59" s="551"/>
      <c r="C59" s="552"/>
      <c r="D59" s="552"/>
      <c r="E59" s="553"/>
      <c r="F59" s="554"/>
      <c r="H59" s="428"/>
      <c r="I59" s="428"/>
      <c r="J59" s="428"/>
      <c r="K59" s="428"/>
      <c r="L59" s="428"/>
      <c r="M59" s="428"/>
      <c r="N59" s="428"/>
      <c r="O59" s="428"/>
      <c r="P59" s="428"/>
      <c r="Q59" s="428"/>
    </row>
    <row r="60" spans="1:17" s="563" customFormat="1" ht="16.2">
      <c r="A60" s="550">
        <v>3.3</v>
      </c>
      <c r="B60" s="551" t="s">
        <v>316</v>
      </c>
      <c r="C60" s="552" t="s">
        <v>294</v>
      </c>
      <c r="D60" s="553">
        <v>0.6</v>
      </c>
      <c r="E60" s="553"/>
      <c r="F60" s="554">
        <f t="shared" ref="F60:F86" si="2">E60*D60</f>
        <v>0</v>
      </c>
      <c r="H60" s="428"/>
      <c r="I60" s="428"/>
      <c r="J60" s="428"/>
      <c r="K60" s="428"/>
      <c r="L60" s="428"/>
      <c r="M60" s="428"/>
      <c r="N60" s="428"/>
      <c r="O60" s="428"/>
      <c r="P60" s="428"/>
      <c r="Q60" s="428"/>
    </row>
    <row r="61" spans="1:17" s="563" customFormat="1">
      <c r="A61" s="550"/>
      <c r="B61" s="551"/>
      <c r="C61" s="552"/>
      <c r="D61" s="552"/>
      <c r="E61" s="553"/>
      <c r="F61" s="554"/>
      <c r="H61" s="428"/>
      <c r="I61" s="428"/>
      <c r="J61" s="428"/>
      <c r="K61" s="428"/>
      <c r="L61" s="428"/>
      <c r="M61" s="428"/>
      <c r="N61" s="428"/>
      <c r="O61" s="428"/>
      <c r="P61" s="428"/>
      <c r="Q61" s="428"/>
    </row>
    <row r="62" spans="1:17" s="563" customFormat="1" ht="16.2">
      <c r="A62" s="550">
        <v>3.4</v>
      </c>
      <c r="B62" s="551" t="s">
        <v>317</v>
      </c>
      <c r="C62" s="552" t="s">
        <v>294</v>
      </c>
      <c r="D62" s="553">
        <v>0.6</v>
      </c>
      <c r="E62" s="553"/>
      <c r="F62" s="554">
        <f t="shared" si="2"/>
        <v>0</v>
      </c>
      <c r="H62" s="428"/>
      <c r="I62" s="428"/>
      <c r="J62" s="428"/>
      <c r="K62" s="428"/>
      <c r="L62" s="428"/>
      <c r="M62" s="428"/>
      <c r="N62" s="428"/>
      <c r="O62" s="428"/>
      <c r="P62" s="428"/>
      <c r="Q62" s="428"/>
    </row>
    <row r="63" spans="1:17" s="563" customFormat="1">
      <c r="A63" s="550"/>
      <c r="B63" s="551"/>
      <c r="C63" s="556"/>
      <c r="D63" s="552"/>
      <c r="E63" s="553"/>
      <c r="F63" s="554"/>
      <c r="H63" s="428"/>
      <c r="I63" s="428"/>
      <c r="J63" s="428"/>
      <c r="K63" s="428"/>
      <c r="L63" s="428"/>
      <c r="M63" s="428"/>
      <c r="N63" s="428"/>
      <c r="O63" s="428"/>
      <c r="P63" s="428"/>
      <c r="Q63" s="428"/>
    </row>
    <row r="64" spans="1:17" s="563" customFormat="1">
      <c r="A64" s="550"/>
      <c r="B64" s="555" t="s">
        <v>318</v>
      </c>
      <c r="C64" s="556"/>
      <c r="D64" s="552"/>
      <c r="E64" s="553"/>
      <c r="F64" s="554"/>
      <c r="H64" s="428"/>
      <c r="I64" s="428"/>
      <c r="J64" s="428"/>
      <c r="K64" s="428"/>
      <c r="L64" s="428"/>
      <c r="M64" s="428"/>
      <c r="N64" s="428"/>
      <c r="O64" s="428"/>
      <c r="P64" s="428"/>
      <c r="Q64" s="428"/>
    </row>
    <row r="65" spans="1:17" s="563" customFormat="1">
      <c r="A65" s="550"/>
      <c r="B65" s="551"/>
      <c r="C65" s="556"/>
      <c r="D65" s="552"/>
      <c r="E65" s="553"/>
      <c r="F65" s="554"/>
      <c r="H65" s="428"/>
      <c r="I65" s="428"/>
      <c r="J65" s="428"/>
      <c r="K65" s="428"/>
      <c r="L65" s="428"/>
      <c r="M65" s="428"/>
      <c r="N65" s="428"/>
      <c r="O65" s="428"/>
      <c r="P65" s="428"/>
      <c r="Q65" s="428"/>
    </row>
    <row r="66" spans="1:17" s="563" customFormat="1" ht="16.2">
      <c r="A66" s="550">
        <v>3.5</v>
      </c>
      <c r="B66" s="551" t="s">
        <v>319</v>
      </c>
      <c r="C66" s="552" t="s">
        <v>294</v>
      </c>
      <c r="D66" s="552">
        <v>2</v>
      </c>
      <c r="E66" s="553"/>
      <c r="F66" s="554">
        <f t="shared" si="2"/>
        <v>0</v>
      </c>
      <c r="H66" s="428"/>
      <c r="I66" s="428"/>
      <c r="J66" s="428"/>
      <c r="K66" s="428"/>
      <c r="L66" s="428"/>
      <c r="M66" s="428"/>
      <c r="N66" s="428"/>
      <c r="O66" s="428"/>
      <c r="P66" s="428"/>
      <c r="Q66" s="428"/>
    </row>
    <row r="67" spans="1:17" s="563" customFormat="1">
      <c r="A67" s="550"/>
      <c r="B67" s="551"/>
      <c r="C67" s="556"/>
      <c r="D67" s="552"/>
      <c r="E67" s="553"/>
      <c r="F67" s="554"/>
      <c r="H67" s="428"/>
      <c r="I67" s="428"/>
      <c r="J67" s="428"/>
      <c r="K67" s="428"/>
      <c r="L67" s="428"/>
      <c r="M67" s="428"/>
      <c r="N67" s="428"/>
      <c r="O67" s="428"/>
      <c r="P67" s="428"/>
      <c r="Q67" s="428"/>
    </row>
    <row r="68" spans="1:17" s="563" customFormat="1">
      <c r="A68" s="550"/>
      <c r="B68" s="569" t="s">
        <v>188</v>
      </c>
      <c r="C68" s="556"/>
      <c r="D68" s="552"/>
      <c r="E68" s="553"/>
      <c r="F68" s="554"/>
      <c r="H68" s="428"/>
      <c r="I68" s="428"/>
      <c r="J68" s="428"/>
      <c r="K68" s="428"/>
      <c r="L68" s="428"/>
      <c r="M68" s="428"/>
      <c r="N68" s="428"/>
      <c r="O68" s="428"/>
      <c r="P68" s="428"/>
      <c r="Q68" s="428"/>
    </row>
    <row r="69" spans="1:17" s="563" customFormat="1">
      <c r="A69" s="550"/>
      <c r="B69" s="551"/>
      <c r="C69" s="556"/>
      <c r="D69" s="552"/>
      <c r="E69" s="553"/>
      <c r="F69" s="554"/>
      <c r="H69" s="428"/>
      <c r="I69" s="428"/>
      <c r="J69" s="428"/>
      <c r="K69" s="428"/>
      <c r="L69" s="428"/>
      <c r="M69" s="428"/>
      <c r="N69" s="428"/>
      <c r="O69" s="428"/>
      <c r="P69" s="428"/>
      <c r="Q69" s="428"/>
    </row>
    <row r="70" spans="1:17" s="563" customFormat="1">
      <c r="A70" s="550"/>
      <c r="B70" s="569" t="s">
        <v>190</v>
      </c>
      <c r="C70" s="556"/>
      <c r="D70" s="552"/>
      <c r="E70" s="553"/>
      <c r="F70" s="554"/>
      <c r="H70" s="428"/>
      <c r="I70" s="428"/>
      <c r="J70" s="428"/>
      <c r="K70" s="428"/>
      <c r="L70" s="428"/>
      <c r="M70" s="428"/>
      <c r="N70" s="428"/>
      <c r="O70" s="428"/>
      <c r="P70" s="428"/>
      <c r="Q70" s="428"/>
    </row>
    <row r="71" spans="1:17" s="563" customFormat="1">
      <c r="A71" s="550"/>
      <c r="B71" s="569"/>
      <c r="C71" s="556"/>
      <c r="D71" s="552"/>
      <c r="E71" s="553"/>
      <c r="F71" s="554"/>
      <c r="H71" s="428"/>
      <c r="I71" s="428"/>
      <c r="J71" s="428"/>
      <c r="K71" s="428"/>
      <c r="L71" s="428"/>
      <c r="M71" s="428"/>
      <c r="N71" s="428"/>
      <c r="O71" s="428"/>
      <c r="P71" s="428"/>
      <c r="Q71" s="428"/>
    </row>
    <row r="72" spans="1:17" s="563" customFormat="1">
      <c r="A72" s="550"/>
      <c r="B72" s="564" t="s">
        <v>320</v>
      </c>
      <c r="C72" s="556"/>
      <c r="D72" s="552"/>
      <c r="E72" s="553"/>
      <c r="F72" s="554"/>
      <c r="H72" s="428"/>
      <c r="I72" s="428"/>
      <c r="J72" s="428"/>
      <c r="K72" s="428"/>
      <c r="L72" s="428"/>
      <c r="M72" s="428"/>
      <c r="N72" s="428"/>
      <c r="O72" s="428"/>
      <c r="P72" s="428"/>
      <c r="Q72" s="428"/>
    </row>
    <row r="73" spans="1:17" s="563" customFormat="1">
      <c r="A73" s="550"/>
      <c r="B73" s="551"/>
      <c r="C73" s="556"/>
      <c r="D73" s="552"/>
      <c r="E73" s="553"/>
      <c r="F73" s="554"/>
      <c r="H73" s="428"/>
      <c r="I73" s="428"/>
      <c r="J73" s="428"/>
      <c r="K73" s="428"/>
      <c r="L73" s="428"/>
      <c r="M73" s="428"/>
      <c r="N73" s="428"/>
      <c r="O73" s="428"/>
      <c r="P73" s="428"/>
      <c r="Q73" s="428"/>
    </row>
    <row r="74" spans="1:17" s="563" customFormat="1">
      <c r="A74" s="550">
        <v>3.8</v>
      </c>
      <c r="B74" s="551" t="s">
        <v>321</v>
      </c>
      <c r="C74" s="556" t="s">
        <v>13</v>
      </c>
      <c r="D74" s="552">
        <v>31</v>
      </c>
      <c r="E74" s="553"/>
      <c r="F74" s="554">
        <f t="shared" si="2"/>
        <v>0</v>
      </c>
      <c r="H74" s="428"/>
      <c r="I74" s="428"/>
      <c r="J74" s="428"/>
      <c r="K74" s="428"/>
      <c r="L74" s="428"/>
      <c r="M74" s="428"/>
      <c r="N74" s="428"/>
      <c r="O74" s="428"/>
      <c r="P74" s="428"/>
      <c r="Q74" s="428"/>
    </row>
    <row r="75" spans="1:17" s="563" customFormat="1">
      <c r="A75" s="550"/>
      <c r="B75" s="551"/>
      <c r="C75" s="556"/>
      <c r="D75" s="552"/>
      <c r="E75" s="553"/>
      <c r="F75" s="554"/>
      <c r="H75" s="428"/>
      <c r="I75" s="428"/>
      <c r="J75" s="428"/>
      <c r="K75" s="428"/>
      <c r="L75" s="428"/>
      <c r="M75" s="428"/>
      <c r="N75" s="428"/>
      <c r="O75" s="428"/>
      <c r="P75" s="428"/>
      <c r="Q75" s="428"/>
    </row>
    <row r="76" spans="1:17" s="563" customFormat="1">
      <c r="A76" s="550">
        <v>3.9</v>
      </c>
      <c r="B76" s="551" t="s">
        <v>322</v>
      </c>
      <c r="C76" s="556" t="s">
        <v>13</v>
      </c>
      <c r="D76" s="552">
        <v>15</v>
      </c>
      <c r="E76" s="553"/>
      <c r="F76" s="554">
        <f t="shared" si="2"/>
        <v>0</v>
      </c>
      <c r="H76" s="428"/>
      <c r="I76" s="428"/>
      <c r="J76" s="428"/>
      <c r="K76" s="428"/>
      <c r="L76" s="428"/>
      <c r="M76" s="428"/>
      <c r="N76" s="428"/>
      <c r="O76" s="428"/>
      <c r="P76" s="428"/>
      <c r="Q76" s="428"/>
    </row>
    <row r="77" spans="1:17" s="563" customFormat="1">
      <c r="A77" s="550"/>
      <c r="B77" s="551"/>
      <c r="C77" s="556"/>
      <c r="D77" s="552"/>
      <c r="E77" s="553"/>
      <c r="F77" s="554"/>
      <c r="H77" s="428"/>
      <c r="I77" s="428"/>
      <c r="J77" s="428"/>
      <c r="K77" s="428"/>
      <c r="L77" s="428"/>
      <c r="M77" s="428"/>
      <c r="N77" s="428"/>
      <c r="O77" s="428"/>
      <c r="P77" s="428"/>
      <c r="Q77" s="428"/>
    </row>
    <row r="78" spans="1:17" s="563" customFormat="1">
      <c r="A78" s="550"/>
      <c r="B78" s="564" t="s">
        <v>317</v>
      </c>
      <c r="C78" s="556"/>
      <c r="D78" s="552"/>
      <c r="E78" s="553"/>
      <c r="F78" s="554"/>
      <c r="H78" s="428"/>
      <c r="I78" s="428"/>
      <c r="J78" s="428"/>
      <c r="K78" s="428"/>
      <c r="L78" s="428"/>
      <c r="M78" s="428"/>
      <c r="N78" s="428"/>
      <c r="O78" s="428"/>
      <c r="P78" s="428"/>
      <c r="Q78" s="428"/>
    </row>
    <row r="79" spans="1:17" s="563" customFormat="1">
      <c r="A79" s="550"/>
      <c r="B79" s="551"/>
      <c r="C79" s="556"/>
      <c r="D79" s="552"/>
      <c r="E79" s="553"/>
      <c r="F79" s="554"/>
      <c r="H79" s="428"/>
      <c r="I79" s="428"/>
      <c r="J79" s="428"/>
      <c r="K79" s="428"/>
      <c r="L79" s="428"/>
      <c r="M79" s="428"/>
      <c r="N79" s="428"/>
      <c r="O79" s="428"/>
      <c r="P79" s="428"/>
      <c r="Q79" s="428"/>
    </row>
    <row r="80" spans="1:17" s="563" customFormat="1">
      <c r="A80" s="570">
        <v>3.1</v>
      </c>
      <c r="B80" s="551" t="s">
        <v>321</v>
      </c>
      <c r="C80" s="556" t="s">
        <v>13</v>
      </c>
      <c r="D80" s="552">
        <v>31</v>
      </c>
      <c r="E80" s="553"/>
      <c r="F80" s="554">
        <f t="shared" si="2"/>
        <v>0</v>
      </c>
      <c r="H80" s="428"/>
      <c r="I80" s="428"/>
      <c r="J80" s="428"/>
      <c r="K80" s="428"/>
      <c r="L80" s="428"/>
      <c r="M80" s="428"/>
      <c r="N80" s="428"/>
      <c r="O80" s="428"/>
      <c r="P80" s="428"/>
      <c r="Q80" s="428"/>
    </row>
    <row r="81" spans="1:17" s="563" customFormat="1">
      <c r="A81" s="550"/>
      <c r="B81" s="551"/>
      <c r="C81" s="556"/>
      <c r="D81" s="552"/>
      <c r="E81" s="553"/>
      <c r="F81" s="554"/>
      <c r="H81" s="428"/>
      <c r="I81" s="428"/>
      <c r="J81" s="428"/>
      <c r="K81" s="428"/>
      <c r="L81" s="428"/>
      <c r="M81" s="428"/>
      <c r="N81" s="428"/>
      <c r="O81" s="428"/>
      <c r="P81" s="428"/>
      <c r="Q81" s="428"/>
    </row>
    <row r="82" spans="1:17" s="563" customFormat="1">
      <c r="A82" s="550">
        <v>3.11</v>
      </c>
      <c r="B82" s="551" t="s">
        <v>322</v>
      </c>
      <c r="C82" s="556" t="s">
        <v>13</v>
      </c>
      <c r="D82" s="552">
        <v>15</v>
      </c>
      <c r="E82" s="553"/>
      <c r="F82" s="554">
        <f t="shared" si="2"/>
        <v>0</v>
      </c>
      <c r="H82" s="428"/>
      <c r="I82" s="428"/>
      <c r="J82" s="428"/>
      <c r="K82" s="428"/>
      <c r="L82" s="428"/>
      <c r="M82" s="428"/>
      <c r="N82" s="428"/>
      <c r="O82" s="428"/>
      <c r="P82" s="428"/>
      <c r="Q82" s="428"/>
    </row>
    <row r="83" spans="1:17" s="563" customFormat="1">
      <c r="A83" s="550"/>
      <c r="B83" s="551"/>
      <c r="C83" s="556"/>
      <c r="D83" s="552"/>
      <c r="E83" s="553"/>
      <c r="F83" s="554"/>
      <c r="H83" s="428"/>
      <c r="I83" s="428"/>
      <c r="J83" s="428"/>
      <c r="K83" s="428"/>
      <c r="L83" s="428"/>
      <c r="M83" s="428"/>
      <c r="N83" s="428"/>
      <c r="O83" s="428"/>
      <c r="P83" s="428"/>
      <c r="Q83" s="428"/>
    </row>
    <row r="84" spans="1:17" s="563" customFormat="1">
      <c r="A84" s="550"/>
      <c r="B84" s="555" t="s">
        <v>30</v>
      </c>
      <c r="C84" s="571"/>
      <c r="D84" s="567"/>
      <c r="E84" s="553"/>
      <c r="F84" s="554"/>
      <c r="H84" s="428"/>
      <c r="I84" s="428"/>
      <c r="J84" s="428"/>
      <c r="K84" s="428"/>
      <c r="L84" s="428"/>
      <c r="M84" s="428"/>
      <c r="N84" s="428"/>
      <c r="O84" s="428"/>
      <c r="P84" s="428"/>
      <c r="Q84" s="428"/>
    </row>
    <row r="85" spans="1:17" s="563" customFormat="1">
      <c r="A85" s="550"/>
      <c r="B85" s="566"/>
      <c r="C85" s="571"/>
      <c r="D85" s="567"/>
      <c r="E85" s="553"/>
      <c r="F85" s="554"/>
      <c r="H85" s="428"/>
      <c r="I85" s="428"/>
      <c r="J85" s="428"/>
      <c r="K85" s="428"/>
      <c r="L85" s="428"/>
      <c r="M85" s="428"/>
      <c r="N85" s="428"/>
      <c r="O85" s="428"/>
      <c r="P85" s="428"/>
      <c r="Q85" s="428"/>
    </row>
    <row r="86" spans="1:17" s="563" customFormat="1" ht="16.2">
      <c r="A86" s="550">
        <v>3.12</v>
      </c>
      <c r="B86" s="551" t="s">
        <v>323</v>
      </c>
      <c r="C86" s="552" t="s">
        <v>284</v>
      </c>
      <c r="D86" s="552">
        <v>8</v>
      </c>
      <c r="E86" s="553"/>
      <c r="F86" s="554">
        <f t="shared" si="2"/>
        <v>0</v>
      </c>
      <c r="H86" s="428"/>
      <c r="I86" s="428"/>
      <c r="J86" s="428"/>
      <c r="K86" s="428"/>
      <c r="L86" s="428"/>
      <c r="M86" s="428"/>
      <c r="N86" s="428"/>
      <c r="O86" s="428"/>
      <c r="P86" s="428"/>
      <c r="Q86" s="428"/>
    </row>
    <row r="87" spans="1:17" s="563" customFormat="1">
      <c r="A87" s="550"/>
      <c r="B87" s="551"/>
      <c r="C87" s="556"/>
      <c r="D87" s="552"/>
      <c r="E87" s="553"/>
      <c r="F87" s="554"/>
      <c r="H87" s="428"/>
      <c r="I87" s="428"/>
      <c r="J87" s="428"/>
      <c r="K87" s="428"/>
      <c r="L87" s="428"/>
      <c r="M87" s="428"/>
      <c r="N87" s="428"/>
      <c r="O87" s="428"/>
      <c r="P87" s="428"/>
      <c r="Q87" s="428"/>
    </row>
    <row r="88" spans="1:17" s="563" customFormat="1">
      <c r="A88" s="550"/>
      <c r="B88" s="551"/>
      <c r="C88" s="556"/>
      <c r="D88" s="552"/>
      <c r="E88" s="553"/>
      <c r="F88" s="554"/>
      <c r="H88" s="428"/>
      <c r="I88" s="428"/>
      <c r="J88" s="428"/>
      <c r="K88" s="428"/>
      <c r="L88" s="428"/>
      <c r="M88" s="428"/>
      <c r="N88" s="428"/>
      <c r="O88" s="428"/>
      <c r="P88" s="428"/>
      <c r="Q88" s="428"/>
    </row>
    <row r="89" spans="1:17" s="563" customFormat="1">
      <c r="A89" s="629">
        <v>3</v>
      </c>
      <c r="B89" s="630" t="s">
        <v>287</v>
      </c>
      <c r="C89" s="631" t="s">
        <v>288</v>
      </c>
      <c r="D89" s="635"/>
      <c r="E89" s="636"/>
      <c r="F89" s="634">
        <f>SUM(F53:F88)</f>
        <v>0</v>
      </c>
      <c r="H89" s="428"/>
      <c r="I89" s="428"/>
      <c r="J89" s="428"/>
      <c r="K89" s="428"/>
      <c r="L89" s="428"/>
      <c r="M89" s="428"/>
      <c r="N89" s="428"/>
      <c r="O89" s="428"/>
      <c r="P89" s="428"/>
      <c r="Q89" s="428"/>
    </row>
    <row r="90" spans="1:17" s="563" customFormat="1">
      <c r="A90" s="550"/>
      <c r="B90" s="564"/>
      <c r="C90" s="571"/>
      <c r="D90" s="552"/>
      <c r="E90" s="553"/>
      <c r="F90" s="565"/>
      <c r="H90" s="428"/>
      <c r="I90" s="428"/>
      <c r="J90" s="428"/>
      <c r="K90" s="428"/>
      <c r="L90" s="428"/>
      <c r="M90" s="428"/>
      <c r="N90" s="428"/>
      <c r="O90" s="428"/>
      <c r="P90" s="428"/>
      <c r="Q90" s="428"/>
    </row>
    <row r="91" spans="1:17" s="563" customFormat="1">
      <c r="A91" s="625"/>
      <c r="B91" s="628" t="s">
        <v>324</v>
      </c>
      <c r="C91" s="626"/>
      <c r="D91" s="622"/>
      <c r="E91" s="623"/>
      <c r="F91" s="627"/>
      <c r="H91" s="428"/>
      <c r="I91" s="428"/>
      <c r="J91" s="428"/>
      <c r="K91" s="428"/>
      <c r="L91" s="428"/>
      <c r="M91" s="428"/>
      <c r="N91" s="428"/>
      <c r="O91" s="428"/>
      <c r="P91" s="428"/>
      <c r="Q91" s="428"/>
    </row>
    <row r="92" spans="1:17" s="563" customFormat="1">
      <c r="A92" s="550"/>
      <c r="B92" s="564"/>
      <c r="C92" s="571"/>
      <c r="D92" s="552"/>
      <c r="E92" s="553"/>
      <c r="F92" s="565"/>
      <c r="H92" s="428"/>
      <c r="I92" s="428"/>
      <c r="J92" s="428"/>
      <c r="K92" s="428"/>
      <c r="L92" s="428"/>
      <c r="M92" s="428"/>
      <c r="N92" s="428"/>
      <c r="O92" s="428"/>
      <c r="P92" s="428"/>
      <c r="Q92" s="428"/>
    </row>
    <row r="93" spans="1:17" s="563" customFormat="1">
      <c r="A93" s="568">
        <v>4</v>
      </c>
      <c r="B93" s="555" t="s">
        <v>325</v>
      </c>
      <c r="C93" s="571"/>
      <c r="D93" s="552"/>
      <c r="E93" s="553"/>
      <c r="F93" s="565"/>
      <c r="H93" s="428"/>
      <c r="I93" s="428"/>
      <c r="J93" s="428"/>
      <c r="K93" s="428"/>
      <c r="L93" s="428"/>
      <c r="M93" s="428"/>
      <c r="N93" s="428"/>
      <c r="O93" s="428"/>
      <c r="P93" s="428"/>
      <c r="Q93" s="428"/>
    </row>
    <row r="94" spans="1:17" s="563" customFormat="1">
      <c r="A94" s="550"/>
      <c r="B94" s="551"/>
      <c r="C94" s="556"/>
      <c r="D94" s="552"/>
      <c r="E94" s="553"/>
      <c r="F94" s="554"/>
      <c r="H94" s="428"/>
      <c r="I94" s="428"/>
      <c r="J94" s="428"/>
      <c r="K94" s="428"/>
      <c r="L94" s="428"/>
      <c r="M94" s="428"/>
      <c r="N94" s="428"/>
      <c r="O94" s="428"/>
      <c r="P94" s="428"/>
      <c r="Q94" s="428"/>
    </row>
    <row r="95" spans="1:17" s="563" customFormat="1">
      <c r="A95" s="550"/>
      <c r="B95" s="572" t="s">
        <v>326</v>
      </c>
      <c r="C95" s="556"/>
      <c r="D95" s="552"/>
      <c r="E95" s="553"/>
      <c r="F95" s="554"/>
      <c r="H95" s="428"/>
      <c r="I95" s="428"/>
      <c r="J95" s="428"/>
      <c r="K95" s="428"/>
      <c r="L95" s="428"/>
      <c r="M95" s="428"/>
      <c r="N95" s="428"/>
      <c r="O95" s="428"/>
      <c r="P95" s="428"/>
      <c r="Q95" s="428"/>
    </row>
    <row r="96" spans="1:17" s="563" customFormat="1">
      <c r="A96" s="550"/>
      <c r="B96" s="569" t="s">
        <v>327</v>
      </c>
      <c r="C96" s="556"/>
      <c r="D96" s="552"/>
      <c r="E96" s="553"/>
      <c r="F96" s="554"/>
      <c r="H96" s="428"/>
      <c r="I96" s="428"/>
      <c r="J96" s="428"/>
      <c r="K96" s="428"/>
      <c r="L96" s="428"/>
      <c r="M96" s="428"/>
      <c r="N96" s="428"/>
      <c r="O96" s="428"/>
      <c r="P96" s="428"/>
      <c r="Q96" s="428"/>
    </row>
    <row r="97" spans="1:17" s="563" customFormat="1">
      <c r="A97" s="550"/>
      <c r="B97" s="569"/>
      <c r="C97" s="556"/>
      <c r="D97" s="552"/>
      <c r="E97" s="553"/>
      <c r="F97" s="554"/>
      <c r="H97" s="428"/>
      <c r="I97" s="428"/>
      <c r="J97" s="428"/>
      <c r="K97" s="428"/>
      <c r="L97" s="428"/>
      <c r="M97" s="428"/>
      <c r="N97" s="428"/>
      <c r="O97" s="428"/>
      <c r="P97" s="428"/>
      <c r="Q97" s="428"/>
    </row>
    <row r="98" spans="1:17" s="563" customFormat="1" ht="16.2">
      <c r="A98" s="550">
        <v>4.0999999999999996</v>
      </c>
      <c r="B98" s="551" t="s">
        <v>328</v>
      </c>
      <c r="C98" s="552" t="s">
        <v>294</v>
      </c>
      <c r="D98" s="553">
        <v>5.5</v>
      </c>
      <c r="E98" s="553"/>
      <c r="F98" s="554">
        <f>E98*D98</f>
        <v>0</v>
      </c>
      <c r="H98" s="428"/>
      <c r="I98" s="428"/>
      <c r="J98" s="428"/>
      <c r="K98" s="428"/>
      <c r="L98" s="428"/>
      <c r="M98" s="428"/>
      <c r="N98" s="428"/>
      <c r="O98" s="428"/>
      <c r="P98" s="428"/>
      <c r="Q98" s="428"/>
    </row>
    <row r="99" spans="1:17" s="563" customFormat="1">
      <c r="A99" s="550"/>
      <c r="B99" s="551"/>
      <c r="C99" s="556"/>
      <c r="D99" s="552"/>
      <c r="E99" s="553"/>
      <c r="F99" s="554"/>
      <c r="H99" s="428"/>
      <c r="I99" s="428"/>
      <c r="J99" s="428"/>
      <c r="K99" s="428"/>
      <c r="L99" s="428"/>
      <c r="M99" s="428"/>
      <c r="N99" s="428"/>
      <c r="O99" s="428"/>
      <c r="P99" s="428"/>
      <c r="Q99" s="428"/>
    </row>
    <row r="100" spans="1:17" s="563" customFormat="1">
      <c r="A100" s="550"/>
      <c r="B100" s="551"/>
      <c r="C100" s="556"/>
      <c r="D100" s="552"/>
      <c r="E100" s="553"/>
      <c r="F100" s="554"/>
      <c r="H100" s="428"/>
      <c r="I100" s="428"/>
      <c r="J100" s="428"/>
      <c r="K100" s="428"/>
      <c r="L100" s="428"/>
      <c r="M100" s="428"/>
      <c r="N100" s="428"/>
      <c r="O100" s="428"/>
      <c r="P100" s="428"/>
      <c r="Q100" s="428"/>
    </row>
    <row r="101" spans="1:17" s="563" customFormat="1">
      <c r="A101" s="550"/>
      <c r="B101" s="555" t="s">
        <v>329</v>
      </c>
      <c r="C101" s="556"/>
      <c r="D101" s="552"/>
      <c r="E101" s="553"/>
      <c r="F101" s="554"/>
      <c r="H101" s="428"/>
      <c r="I101" s="428"/>
      <c r="J101" s="428"/>
      <c r="K101" s="428"/>
      <c r="L101" s="428"/>
      <c r="M101" s="428"/>
      <c r="N101" s="428"/>
      <c r="O101" s="428"/>
      <c r="P101" s="428"/>
      <c r="Q101" s="428"/>
    </row>
    <row r="102" spans="1:17" s="563" customFormat="1">
      <c r="A102" s="550"/>
      <c r="B102" s="551"/>
      <c r="C102" s="556"/>
      <c r="D102" s="552"/>
      <c r="E102" s="553"/>
      <c r="F102" s="554"/>
      <c r="H102" s="428"/>
      <c r="I102" s="428"/>
      <c r="J102" s="428"/>
      <c r="K102" s="428"/>
      <c r="L102" s="428"/>
      <c r="M102" s="428"/>
      <c r="N102" s="428"/>
      <c r="O102" s="428"/>
      <c r="P102" s="428"/>
      <c r="Q102" s="428"/>
    </row>
    <row r="103" spans="1:17" s="563" customFormat="1">
      <c r="A103" s="550"/>
      <c r="B103" s="572" t="s">
        <v>330</v>
      </c>
      <c r="C103" s="556"/>
      <c r="D103" s="552"/>
      <c r="E103" s="553"/>
      <c r="F103" s="554"/>
      <c r="H103" s="428"/>
      <c r="I103" s="428"/>
      <c r="J103" s="428"/>
      <c r="K103" s="428"/>
      <c r="L103" s="428"/>
      <c r="M103" s="428"/>
      <c r="N103" s="428"/>
      <c r="O103" s="428"/>
      <c r="P103" s="428"/>
      <c r="Q103" s="428"/>
    </row>
    <row r="104" spans="1:17" s="563" customFormat="1">
      <c r="A104" s="550"/>
      <c r="B104" s="569" t="s">
        <v>331</v>
      </c>
      <c r="C104" s="556"/>
      <c r="D104" s="552"/>
      <c r="E104" s="553"/>
      <c r="F104" s="554"/>
      <c r="H104" s="428"/>
      <c r="I104" s="428"/>
      <c r="J104" s="428"/>
      <c r="K104" s="428"/>
      <c r="L104" s="428"/>
      <c r="M104" s="428"/>
      <c r="N104" s="428"/>
      <c r="O104" s="428"/>
      <c r="P104" s="428"/>
      <c r="Q104" s="428"/>
    </row>
    <row r="105" spans="1:17" s="563" customFormat="1">
      <c r="A105" s="550"/>
      <c r="B105" s="569" t="s">
        <v>332</v>
      </c>
      <c r="C105" s="556"/>
      <c r="D105" s="552"/>
      <c r="E105" s="553"/>
      <c r="F105" s="554"/>
      <c r="H105" s="428"/>
      <c r="I105" s="428"/>
      <c r="J105" s="428"/>
      <c r="K105" s="428"/>
      <c r="L105" s="428"/>
      <c r="M105" s="428"/>
      <c r="N105" s="428"/>
      <c r="O105" s="428"/>
      <c r="P105" s="428"/>
      <c r="Q105" s="428"/>
    </row>
    <row r="106" spans="1:17" s="563" customFormat="1">
      <c r="A106" s="550"/>
      <c r="B106" s="569" t="s">
        <v>333</v>
      </c>
      <c r="C106" s="556"/>
      <c r="D106" s="552"/>
      <c r="E106" s="553"/>
      <c r="F106" s="554"/>
      <c r="H106" s="428"/>
      <c r="I106" s="428"/>
      <c r="J106" s="428"/>
      <c r="K106" s="428"/>
      <c r="L106" s="428"/>
      <c r="M106" s="428"/>
      <c r="N106" s="428"/>
      <c r="O106" s="428"/>
      <c r="P106" s="428"/>
      <c r="Q106" s="428"/>
    </row>
    <row r="107" spans="1:17" s="563" customFormat="1">
      <c r="A107" s="550"/>
      <c r="B107" s="566"/>
      <c r="C107" s="556"/>
      <c r="D107" s="552"/>
      <c r="E107" s="553"/>
      <c r="F107" s="554"/>
      <c r="H107" s="428"/>
      <c r="I107" s="428"/>
      <c r="J107" s="428"/>
      <c r="K107" s="428"/>
      <c r="L107" s="428"/>
      <c r="M107" s="428"/>
      <c r="N107" s="428"/>
      <c r="O107" s="428"/>
      <c r="P107" s="428"/>
      <c r="Q107" s="428"/>
    </row>
    <row r="108" spans="1:17" s="563" customFormat="1" ht="16.2">
      <c r="A108" s="550">
        <v>4.2</v>
      </c>
      <c r="B108" s="551" t="s">
        <v>334</v>
      </c>
      <c r="C108" s="552" t="s">
        <v>284</v>
      </c>
      <c r="D108" s="552">
        <v>40</v>
      </c>
      <c r="E108" s="553"/>
      <c r="F108" s="554">
        <f>E108*D108</f>
        <v>0</v>
      </c>
      <c r="H108" s="428"/>
      <c r="I108" s="428"/>
      <c r="J108" s="428"/>
      <c r="K108" s="428"/>
      <c r="L108" s="428"/>
      <c r="M108" s="428"/>
      <c r="N108" s="428"/>
      <c r="O108" s="428"/>
      <c r="P108" s="428"/>
      <c r="Q108" s="428"/>
    </row>
    <row r="109" spans="1:17" s="563" customFormat="1">
      <c r="A109" s="550"/>
      <c r="B109" s="551"/>
      <c r="C109" s="556"/>
      <c r="D109" s="552"/>
      <c r="E109" s="553"/>
      <c r="F109" s="554"/>
      <c r="H109" s="428"/>
      <c r="I109" s="428"/>
      <c r="J109" s="428"/>
      <c r="K109" s="428"/>
      <c r="L109" s="428"/>
      <c r="M109" s="428"/>
      <c r="N109" s="428"/>
      <c r="O109" s="428"/>
      <c r="P109" s="428"/>
      <c r="Q109" s="428"/>
    </row>
    <row r="110" spans="1:17" s="563" customFormat="1" ht="28.2">
      <c r="A110" s="550"/>
      <c r="B110" s="572" t="s">
        <v>335</v>
      </c>
      <c r="C110" s="556"/>
      <c r="D110" s="552"/>
      <c r="E110" s="553"/>
      <c r="F110" s="554"/>
      <c r="H110" s="428"/>
      <c r="I110" s="428"/>
      <c r="J110" s="428"/>
      <c r="K110" s="428"/>
      <c r="L110" s="428"/>
      <c r="M110" s="428"/>
      <c r="N110" s="428"/>
      <c r="O110" s="428"/>
      <c r="P110" s="428"/>
      <c r="Q110" s="428"/>
    </row>
    <row r="111" spans="1:17" s="563" customFormat="1">
      <c r="A111" s="550"/>
      <c r="B111" s="572" t="s">
        <v>336</v>
      </c>
      <c r="C111" s="556"/>
      <c r="D111" s="552"/>
      <c r="E111" s="553"/>
      <c r="F111" s="554"/>
      <c r="H111" s="428"/>
      <c r="I111" s="428"/>
      <c r="J111" s="428"/>
      <c r="K111" s="428"/>
      <c r="L111" s="428"/>
      <c r="M111" s="428"/>
      <c r="N111" s="428"/>
      <c r="O111" s="428"/>
      <c r="P111" s="428"/>
      <c r="Q111" s="428"/>
    </row>
    <row r="112" spans="1:17" s="563" customFormat="1">
      <c r="A112" s="550"/>
      <c r="B112" s="572"/>
      <c r="C112" s="556"/>
      <c r="D112" s="552"/>
      <c r="E112" s="553"/>
      <c r="F112" s="554"/>
      <c r="H112" s="428"/>
      <c r="I112" s="428"/>
      <c r="J112" s="428"/>
      <c r="K112" s="428"/>
      <c r="L112" s="428"/>
      <c r="M112" s="428"/>
      <c r="N112" s="428"/>
      <c r="O112" s="428"/>
      <c r="P112" s="428"/>
      <c r="Q112" s="428"/>
    </row>
    <row r="113" spans="1:17" s="563" customFormat="1">
      <c r="A113" s="629">
        <v>4</v>
      </c>
      <c r="B113" s="630" t="s">
        <v>287</v>
      </c>
      <c r="C113" s="631" t="s">
        <v>288</v>
      </c>
      <c r="D113" s="635"/>
      <c r="E113" s="636"/>
      <c r="F113" s="634">
        <f>SUM(F98:F112)</f>
        <v>0</v>
      </c>
      <c r="H113" s="428"/>
      <c r="I113" s="428"/>
      <c r="J113" s="428"/>
      <c r="K113" s="428"/>
      <c r="L113" s="428"/>
      <c r="M113" s="428"/>
      <c r="N113" s="428"/>
      <c r="O113" s="428"/>
      <c r="P113" s="428"/>
      <c r="Q113" s="428"/>
    </row>
    <row r="114" spans="1:17" s="563" customFormat="1">
      <c r="A114" s="550"/>
      <c r="B114" s="555"/>
      <c r="C114" s="556"/>
      <c r="D114" s="552"/>
      <c r="E114" s="553"/>
      <c r="F114" s="554"/>
      <c r="H114" s="428"/>
      <c r="I114" s="428"/>
      <c r="J114" s="428"/>
      <c r="K114" s="428"/>
      <c r="L114" s="428"/>
      <c r="M114" s="428"/>
      <c r="N114" s="428"/>
      <c r="O114" s="428"/>
      <c r="P114" s="428"/>
      <c r="Q114" s="428"/>
    </row>
    <row r="115" spans="1:17" s="563" customFormat="1">
      <c r="A115" s="619"/>
      <c r="B115" s="620" t="s">
        <v>337</v>
      </c>
      <c r="C115" s="637"/>
      <c r="D115" s="638"/>
      <c r="E115" s="623"/>
      <c r="F115" s="624"/>
      <c r="H115" s="428"/>
      <c r="I115" s="428"/>
      <c r="J115" s="428"/>
      <c r="K115" s="428"/>
      <c r="L115" s="428"/>
      <c r="M115" s="428"/>
      <c r="N115" s="428"/>
      <c r="O115" s="428"/>
      <c r="P115" s="428"/>
      <c r="Q115" s="428"/>
    </row>
    <row r="116" spans="1:17" s="563" customFormat="1">
      <c r="A116" s="573"/>
      <c r="B116" s="555"/>
      <c r="C116" s="574"/>
      <c r="D116" s="575"/>
      <c r="E116" s="553"/>
      <c r="F116" s="554"/>
      <c r="H116" s="428"/>
      <c r="I116" s="428"/>
      <c r="J116" s="428"/>
      <c r="K116" s="428"/>
      <c r="L116" s="428"/>
      <c r="M116" s="428"/>
      <c r="N116" s="428"/>
      <c r="O116" s="428"/>
      <c r="P116" s="428"/>
      <c r="Q116" s="428"/>
    </row>
    <row r="117" spans="1:17" s="563" customFormat="1">
      <c r="A117" s="550"/>
      <c r="B117" s="572"/>
      <c r="C117" s="556"/>
      <c r="D117" s="552"/>
      <c r="E117" s="553"/>
      <c r="F117" s="554"/>
      <c r="H117" s="428"/>
      <c r="I117" s="428"/>
      <c r="J117" s="428"/>
      <c r="K117" s="428"/>
      <c r="L117" s="428"/>
      <c r="M117" s="428"/>
      <c r="N117" s="428"/>
      <c r="O117" s="428"/>
      <c r="P117" s="428"/>
      <c r="Q117" s="428"/>
    </row>
    <row r="118" spans="1:17" s="563" customFormat="1">
      <c r="A118" s="576">
        <v>5</v>
      </c>
      <c r="B118" s="576" t="s">
        <v>338</v>
      </c>
      <c r="C118" s="577" t="s">
        <v>339</v>
      </c>
      <c r="D118" s="578" t="s">
        <v>339</v>
      </c>
      <c r="E118" s="579"/>
      <c r="F118" s="577"/>
      <c r="H118" s="428"/>
      <c r="I118" s="428"/>
      <c r="J118" s="428"/>
      <c r="K118" s="428"/>
      <c r="L118" s="428"/>
      <c r="M118" s="428"/>
      <c r="N118" s="428"/>
      <c r="O118" s="428"/>
      <c r="P118" s="428"/>
      <c r="Q118" s="428"/>
    </row>
    <row r="119" spans="1:17" s="563" customFormat="1">
      <c r="A119" s="580" t="s">
        <v>339</v>
      </c>
      <c r="B119" s="581"/>
      <c r="C119" s="577" t="s">
        <v>339</v>
      </c>
      <c r="D119" s="578" t="s">
        <v>339</v>
      </c>
      <c r="E119" s="579"/>
      <c r="F119" s="577"/>
      <c r="H119" s="428"/>
      <c r="I119" s="428"/>
      <c r="J119" s="428"/>
      <c r="K119" s="428"/>
      <c r="L119" s="428"/>
      <c r="M119" s="428"/>
      <c r="N119" s="428"/>
      <c r="O119" s="428"/>
      <c r="P119" s="428"/>
      <c r="Q119" s="428"/>
    </row>
    <row r="120" spans="1:17" s="563" customFormat="1" ht="75.599999999999994">
      <c r="A120" s="582">
        <v>5.0999999999999996</v>
      </c>
      <c r="B120" s="583" t="s">
        <v>340</v>
      </c>
      <c r="C120" s="584" t="s">
        <v>341</v>
      </c>
      <c r="D120" s="585">
        <v>12</v>
      </c>
      <c r="E120" s="586"/>
      <c r="F120" s="577">
        <f>E120*D120</f>
        <v>0</v>
      </c>
      <c r="H120" s="428"/>
      <c r="I120" s="428"/>
      <c r="J120" s="428"/>
      <c r="K120" s="428"/>
      <c r="L120" s="428"/>
      <c r="M120" s="428"/>
      <c r="N120" s="428"/>
      <c r="O120" s="428"/>
      <c r="P120" s="428"/>
      <c r="Q120" s="428"/>
    </row>
    <row r="121" spans="1:17" s="563" customFormat="1">
      <c r="A121" s="580"/>
      <c r="B121" s="581"/>
      <c r="C121" s="577"/>
      <c r="D121" s="578"/>
      <c r="E121" s="579"/>
      <c r="F121" s="577">
        <f t="shared" ref="F121:F122" si="3">E121*D121</f>
        <v>0</v>
      </c>
      <c r="H121" s="428"/>
      <c r="I121" s="428"/>
      <c r="J121" s="428"/>
      <c r="K121" s="428"/>
      <c r="L121" s="428"/>
      <c r="M121" s="428"/>
      <c r="N121" s="428"/>
      <c r="O121" s="428"/>
      <c r="P121" s="428"/>
      <c r="Q121" s="428"/>
    </row>
    <row r="122" spans="1:17" s="563" customFormat="1" ht="45">
      <c r="A122" s="587">
        <v>5.2</v>
      </c>
      <c r="B122" s="588" t="s">
        <v>342</v>
      </c>
      <c r="C122" s="584" t="s">
        <v>343</v>
      </c>
      <c r="D122" s="589">
        <v>18</v>
      </c>
      <c r="E122" s="589"/>
      <c r="F122" s="577">
        <f t="shared" si="3"/>
        <v>0</v>
      </c>
      <c r="H122" s="428"/>
      <c r="I122" s="428"/>
      <c r="J122" s="428"/>
      <c r="K122" s="428"/>
      <c r="L122" s="428"/>
      <c r="M122" s="428"/>
      <c r="N122" s="428"/>
      <c r="O122" s="428"/>
      <c r="P122" s="428"/>
      <c r="Q122" s="428"/>
    </row>
    <row r="123" spans="1:17" s="563" customFormat="1">
      <c r="A123" s="587"/>
      <c r="B123" s="590"/>
      <c r="C123" s="584"/>
      <c r="D123" s="589"/>
      <c r="E123" s="589"/>
      <c r="F123" s="591"/>
      <c r="H123" s="428"/>
      <c r="I123" s="428"/>
      <c r="J123" s="428"/>
      <c r="K123" s="428"/>
      <c r="L123" s="428"/>
      <c r="M123" s="428"/>
      <c r="N123" s="428"/>
      <c r="O123" s="428"/>
      <c r="P123" s="428"/>
      <c r="Q123" s="428"/>
    </row>
    <row r="124" spans="1:17" s="563" customFormat="1">
      <c r="A124" s="629">
        <v>5</v>
      </c>
      <c r="B124" s="630" t="s">
        <v>287</v>
      </c>
      <c r="C124" s="631" t="s">
        <v>288</v>
      </c>
      <c r="D124" s="635"/>
      <c r="E124" s="636"/>
      <c r="F124" s="634">
        <f>SUM(F120:F123)</f>
        <v>0</v>
      </c>
      <c r="H124" s="428"/>
      <c r="I124" s="428"/>
      <c r="J124" s="428"/>
      <c r="K124" s="428"/>
      <c r="L124" s="428"/>
      <c r="M124" s="428"/>
      <c r="N124" s="428"/>
      <c r="O124" s="428"/>
      <c r="P124" s="428"/>
      <c r="Q124" s="428"/>
    </row>
    <row r="125" spans="1:17" s="563" customFormat="1">
      <c r="A125" s="550"/>
      <c r="B125" s="555"/>
      <c r="C125" s="556"/>
      <c r="D125" s="552"/>
      <c r="E125" s="553"/>
      <c r="F125" s="554"/>
      <c r="H125" s="428"/>
      <c r="I125" s="428"/>
      <c r="J125" s="428"/>
      <c r="K125" s="428"/>
      <c r="L125" s="428"/>
      <c r="M125" s="428"/>
      <c r="N125" s="428"/>
      <c r="O125" s="428"/>
      <c r="P125" s="428"/>
      <c r="Q125" s="428"/>
    </row>
    <row r="126" spans="1:17" s="563" customFormat="1">
      <c r="A126" s="619"/>
      <c r="B126" s="620" t="s">
        <v>344</v>
      </c>
      <c r="C126" s="621"/>
      <c r="D126" s="622"/>
      <c r="E126" s="623"/>
      <c r="F126" s="624"/>
      <c r="H126" s="428"/>
      <c r="I126" s="428"/>
      <c r="J126" s="428"/>
      <c r="K126" s="428"/>
      <c r="L126" s="428"/>
      <c r="M126" s="428"/>
      <c r="N126" s="428"/>
      <c r="O126" s="428"/>
      <c r="P126" s="428"/>
      <c r="Q126" s="428"/>
    </row>
    <row r="127" spans="1:17" s="563" customFormat="1" ht="15.6">
      <c r="A127" s="550">
        <v>6</v>
      </c>
      <c r="B127" s="592" t="s">
        <v>345</v>
      </c>
      <c r="C127" s="556"/>
      <c r="D127" s="552"/>
      <c r="E127" s="553"/>
      <c r="F127" s="554"/>
      <c r="H127" s="428"/>
      <c r="I127" s="428"/>
      <c r="J127" s="428"/>
      <c r="K127" s="428"/>
      <c r="L127" s="428"/>
      <c r="M127" s="428"/>
      <c r="N127" s="428"/>
      <c r="O127" s="428"/>
      <c r="P127" s="428"/>
      <c r="Q127" s="428"/>
    </row>
    <row r="128" spans="1:17" s="563" customFormat="1">
      <c r="A128" s="550"/>
      <c r="B128" s="566"/>
      <c r="C128" s="556"/>
      <c r="D128" s="552"/>
      <c r="E128" s="553"/>
      <c r="F128" s="554"/>
      <c r="H128" s="428"/>
      <c r="I128" s="428"/>
      <c r="J128" s="428"/>
      <c r="K128" s="428"/>
      <c r="L128" s="428"/>
      <c r="M128" s="428"/>
      <c r="N128" s="428"/>
      <c r="O128" s="428"/>
      <c r="P128" s="428"/>
      <c r="Q128" s="428"/>
    </row>
    <row r="129" spans="1:17" s="563" customFormat="1">
      <c r="A129" s="550"/>
      <c r="B129" s="555" t="s">
        <v>14</v>
      </c>
      <c r="C129" s="556"/>
      <c r="D129" s="552"/>
      <c r="E129" s="553"/>
      <c r="F129" s="554"/>
      <c r="H129" s="428"/>
      <c r="I129" s="428"/>
      <c r="J129" s="428"/>
      <c r="K129" s="428"/>
      <c r="L129" s="428"/>
      <c r="M129" s="428"/>
      <c r="N129" s="428"/>
      <c r="O129" s="428"/>
      <c r="P129" s="428"/>
      <c r="Q129" s="428"/>
    </row>
    <row r="130" spans="1:17" s="563" customFormat="1">
      <c r="A130" s="550"/>
      <c r="B130" s="566"/>
      <c r="C130" s="556"/>
      <c r="D130" s="552"/>
      <c r="E130" s="553"/>
      <c r="F130" s="554"/>
      <c r="H130" s="428"/>
      <c r="I130" s="428"/>
      <c r="J130" s="428"/>
      <c r="K130" s="428"/>
      <c r="L130" s="428"/>
      <c r="M130" s="428"/>
      <c r="N130" s="428"/>
      <c r="O130" s="428"/>
      <c r="P130" s="428"/>
      <c r="Q130" s="428"/>
    </row>
    <row r="131" spans="1:17" s="563" customFormat="1" ht="16.2">
      <c r="A131" s="550">
        <v>6.1</v>
      </c>
      <c r="B131" s="551" t="s">
        <v>346</v>
      </c>
      <c r="C131" s="552" t="s">
        <v>284</v>
      </c>
      <c r="D131" s="552">
        <v>14</v>
      </c>
      <c r="E131" s="553"/>
      <c r="F131" s="554">
        <f>E131*D131</f>
        <v>0</v>
      </c>
      <c r="H131" s="428"/>
      <c r="I131" s="428"/>
      <c r="J131" s="428"/>
      <c r="K131" s="428"/>
      <c r="L131" s="428"/>
      <c r="M131" s="428"/>
      <c r="N131" s="428"/>
      <c r="O131" s="428"/>
      <c r="P131" s="428"/>
      <c r="Q131" s="428"/>
    </row>
    <row r="132" spans="1:17" s="563" customFormat="1">
      <c r="A132" s="550"/>
      <c r="B132" s="551"/>
      <c r="C132" s="552"/>
      <c r="D132" s="552"/>
      <c r="E132" s="553"/>
      <c r="F132" s="554"/>
      <c r="H132" s="428"/>
      <c r="I132" s="428"/>
      <c r="J132" s="428"/>
      <c r="K132" s="428"/>
      <c r="L132" s="428"/>
      <c r="M132" s="428"/>
      <c r="N132" s="428"/>
      <c r="O132" s="428"/>
      <c r="P132" s="428"/>
      <c r="Q132" s="428"/>
    </row>
    <row r="133" spans="1:17" s="563" customFormat="1">
      <c r="A133" s="550">
        <v>6.4</v>
      </c>
      <c r="B133" s="569" t="s">
        <v>347</v>
      </c>
      <c r="C133" s="556"/>
      <c r="D133" s="593"/>
      <c r="E133" s="553"/>
      <c r="F133" s="554"/>
      <c r="H133" s="428"/>
      <c r="I133" s="428"/>
      <c r="J133" s="428"/>
      <c r="K133" s="428"/>
      <c r="L133" s="428"/>
      <c r="M133" s="428"/>
      <c r="N133" s="428"/>
      <c r="O133" s="428"/>
      <c r="P133" s="428"/>
      <c r="Q133" s="428"/>
    </row>
    <row r="134" spans="1:17" s="563" customFormat="1">
      <c r="A134" s="550"/>
      <c r="B134" s="594"/>
      <c r="C134" s="556"/>
      <c r="D134" s="593"/>
      <c r="E134" s="553"/>
      <c r="F134" s="554"/>
      <c r="H134" s="428"/>
      <c r="I134" s="428"/>
      <c r="J134" s="428"/>
      <c r="K134" s="428"/>
      <c r="L134" s="428"/>
      <c r="M134" s="428"/>
      <c r="N134" s="428"/>
      <c r="O134" s="428"/>
      <c r="P134" s="428"/>
      <c r="Q134" s="428"/>
    </row>
    <row r="135" spans="1:17" s="563" customFormat="1">
      <c r="A135" s="550"/>
      <c r="B135" s="569" t="s">
        <v>348</v>
      </c>
      <c r="C135" s="556"/>
      <c r="D135" s="593"/>
      <c r="E135" s="553"/>
      <c r="F135" s="554"/>
      <c r="H135" s="428"/>
      <c r="I135" s="428"/>
      <c r="J135" s="428"/>
      <c r="K135" s="428"/>
      <c r="L135" s="428"/>
      <c r="M135" s="428"/>
      <c r="N135" s="428"/>
      <c r="O135" s="428"/>
      <c r="P135" s="428"/>
      <c r="Q135" s="428"/>
    </row>
    <row r="136" spans="1:17" s="563" customFormat="1">
      <c r="A136" s="550"/>
      <c r="B136" s="569" t="s">
        <v>349</v>
      </c>
      <c r="C136" s="556"/>
      <c r="D136" s="593"/>
      <c r="E136" s="553"/>
      <c r="F136" s="554"/>
      <c r="H136" s="428"/>
      <c r="I136" s="428"/>
      <c r="J136" s="428"/>
      <c r="K136" s="428"/>
      <c r="L136" s="428"/>
      <c r="M136" s="428"/>
      <c r="N136" s="428"/>
      <c r="O136" s="428"/>
      <c r="P136" s="428"/>
      <c r="Q136" s="428"/>
    </row>
    <row r="137" spans="1:17" s="563" customFormat="1">
      <c r="A137" s="550"/>
      <c r="B137" s="566"/>
      <c r="C137" s="556"/>
      <c r="D137" s="593"/>
      <c r="E137" s="553"/>
      <c r="F137" s="554"/>
      <c r="H137" s="428"/>
      <c r="I137" s="428"/>
      <c r="J137" s="428"/>
      <c r="K137" s="428"/>
      <c r="L137" s="428"/>
      <c r="M137" s="428"/>
      <c r="N137" s="428"/>
      <c r="O137" s="428"/>
      <c r="P137" s="428"/>
      <c r="Q137" s="428"/>
    </row>
    <row r="138" spans="1:17" s="563" customFormat="1" ht="16.2">
      <c r="A138" s="550">
        <v>6.5</v>
      </c>
      <c r="B138" s="551" t="s">
        <v>350</v>
      </c>
      <c r="C138" s="552" t="s">
        <v>284</v>
      </c>
      <c r="D138" s="552">
        <v>40</v>
      </c>
      <c r="E138" s="553"/>
      <c r="F138" s="554">
        <f>E138*D138</f>
        <v>0</v>
      </c>
      <c r="H138" s="428"/>
      <c r="I138" s="428"/>
      <c r="J138" s="428"/>
      <c r="K138" s="428"/>
      <c r="L138" s="428"/>
      <c r="M138" s="428"/>
      <c r="N138" s="428"/>
      <c r="O138" s="428"/>
      <c r="P138" s="428"/>
      <c r="Q138" s="428"/>
    </row>
    <row r="139" spans="1:17" s="563" customFormat="1">
      <c r="A139" s="550"/>
      <c r="B139" s="551"/>
      <c r="C139" s="595"/>
      <c r="D139" s="552"/>
      <c r="E139" s="553"/>
      <c r="F139" s="554"/>
      <c r="H139" s="428"/>
      <c r="I139" s="428"/>
      <c r="J139" s="428"/>
      <c r="K139" s="428"/>
      <c r="L139" s="428"/>
      <c r="M139" s="428"/>
      <c r="N139" s="428"/>
      <c r="O139" s="428"/>
      <c r="P139" s="428"/>
      <c r="Q139" s="428"/>
    </row>
    <row r="140" spans="1:17" s="563" customFormat="1" ht="28.2">
      <c r="A140" s="550"/>
      <c r="B140" s="569" t="s">
        <v>351</v>
      </c>
      <c r="C140" s="595"/>
      <c r="D140" s="552"/>
      <c r="E140" s="553"/>
      <c r="F140" s="554"/>
      <c r="H140" s="428"/>
      <c r="I140" s="428"/>
      <c r="J140" s="428"/>
      <c r="K140" s="428"/>
      <c r="L140" s="428"/>
      <c r="M140" s="428"/>
      <c r="N140" s="428"/>
      <c r="O140" s="428"/>
      <c r="P140" s="428"/>
      <c r="Q140" s="428"/>
    </row>
    <row r="141" spans="1:17" s="563" customFormat="1" ht="28.2">
      <c r="A141" s="550"/>
      <c r="B141" s="569" t="s">
        <v>352</v>
      </c>
      <c r="C141" s="595"/>
      <c r="D141" s="552"/>
      <c r="E141" s="553"/>
      <c r="F141" s="554"/>
      <c r="H141" s="428"/>
      <c r="I141" s="428"/>
      <c r="J141" s="428"/>
      <c r="K141" s="428"/>
      <c r="L141" s="428"/>
      <c r="M141" s="428"/>
      <c r="N141" s="428"/>
      <c r="O141" s="428"/>
      <c r="P141" s="428"/>
      <c r="Q141" s="428"/>
    </row>
    <row r="142" spans="1:17" s="563" customFormat="1">
      <c r="A142" s="550"/>
      <c r="B142" s="569" t="s">
        <v>353</v>
      </c>
      <c r="C142" s="595"/>
      <c r="D142" s="552"/>
      <c r="E142" s="553"/>
      <c r="F142" s="554"/>
      <c r="H142" s="428"/>
      <c r="I142" s="428"/>
      <c r="J142" s="428"/>
      <c r="K142" s="428"/>
      <c r="L142" s="428"/>
      <c r="M142" s="428"/>
      <c r="N142" s="428"/>
      <c r="O142" s="428"/>
      <c r="P142" s="428"/>
      <c r="Q142" s="428"/>
    </row>
    <row r="143" spans="1:17" s="563" customFormat="1">
      <c r="A143" s="550"/>
      <c r="B143" s="596"/>
      <c r="C143" s="595"/>
      <c r="D143" s="552"/>
      <c r="E143" s="553"/>
      <c r="F143" s="554"/>
      <c r="H143" s="428"/>
      <c r="I143" s="428"/>
      <c r="J143" s="428"/>
      <c r="K143" s="428"/>
      <c r="L143" s="428"/>
      <c r="M143" s="428"/>
      <c r="N143" s="428"/>
      <c r="O143" s="428"/>
      <c r="P143" s="428"/>
      <c r="Q143" s="428"/>
    </row>
    <row r="144" spans="1:17" s="563" customFormat="1" ht="16.2">
      <c r="A144" s="550">
        <v>6.7</v>
      </c>
      <c r="B144" s="551" t="s">
        <v>354</v>
      </c>
      <c r="C144" s="552" t="s">
        <v>284</v>
      </c>
      <c r="D144" s="552">
        <f>D138</f>
        <v>40</v>
      </c>
      <c r="E144" s="553"/>
      <c r="F144" s="554">
        <f t="shared" ref="F144:F146" si="4">E144*D144</f>
        <v>0</v>
      </c>
      <c r="H144" s="428"/>
      <c r="I144" s="428"/>
      <c r="J144" s="428"/>
      <c r="K144" s="428"/>
      <c r="L144" s="428"/>
      <c r="M144" s="428"/>
      <c r="N144" s="428"/>
      <c r="O144" s="428"/>
      <c r="P144" s="428"/>
      <c r="Q144" s="428"/>
    </row>
    <row r="145" spans="1:17" s="563" customFormat="1">
      <c r="A145" s="550"/>
      <c r="B145" s="551"/>
      <c r="C145" s="595"/>
      <c r="D145" s="552"/>
      <c r="E145" s="553"/>
      <c r="F145" s="554"/>
      <c r="H145" s="428"/>
      <c r="I145" s="428"/>
      <c r="J145" s="428"/>
      <c r="K145" s="428"/>
      <c r="L145" s="428"/>
      <c r="M145" s="428"/>
      <c r="N145" s="428"/>
      <c r="O145" s="428"/>
      <c r="P145" s="428"/>
      <c r="Q145" s="428"/>
    </row>
    <row r="146" spans="1:17" s="563" customFormat="1">
      <c r="A146" s="550">
        <v>6.8</v>
      </c>
      <c r="B146" s="551" t="s">
        <v>355</v>
      </c>
      <c r="C146" s="556" t="s">
        <v>356</v>
      </c>
      <c r="D146" s="593">
        <v>1</v>
      </c>
      <c r="E146" s="553"/>
      <c r="F146" s="554">
        <f t="shared" si="4"/>
        <v>0</v>
      </c>
      <c r="H146" s="428"/>
      <c r="I146" s="428"/>
      <c r="J146" s="428"/>
      <c r="K146" s="428"/>
      <c r="L146" s="428"/>
      <c r="M146" s="428"/>
      <c r="N146" s="428"/>
      <c r="O146" s="428"/>
      <c r="P146" s="428"/>
      <c r="Q146" s="428"/>
    </row>
    <row r="147" spans="1:17" s="563" customFormat="1">
      <c r="A147" s="557">
        <v>6</v>
      </c>
      <c r="B147" s="558" t="s">
        <v>287</v>
      </c>
      <c r="C147" s="559" t="s">
        <v>288</v>
      </c>
      <c r="D147" s="560"/>
      <c r="E147" s="561"/>
      <c r="F147" s="562">
        <f>SUM(F131:F146)</f>
        <v>0</v>
      </c>
      <c r="H147" s="428"/>
      <c r="I147" s="428"/>
      <c r="J147" s="428"/>
      <c r="K147" s="428"/>
      <c r="L147" s="428"/>
      <c r="M147" s="428"/>
      <c r="N147" s="428"/>
      <c r="O147" s="428"/>
      <c r="P147" s="428"/>
      <c r="Q147" s="428"/>
    </row>
    <row r="148" spans="1:17" s="563" customFormat="1">
      <c r="A148" s="550"/>
      <c r="B148" s="564"/>
      <c r="C148" s="571"/>
      <c r="D148" s="552"/>
      <c r="E148" s="553"/>
      <c r="F148" s="565"/>
      <c r="H148" s="428"/>
      <c r="I148" s="428"/>
      <c r="J148" s="428"/>
      <c r="K148" s="428"/>
      <c r="L148" s="428"/>
      <c r="M148" s="428"/>
      <c r="N148" s="428"/>
      <c r="O148" s="428"/>
      <c r="P148" s="428"/>
      <c r="Q148" s="428"/>
    </row>
    <row r="149" spans="1:17" s="563" customFormat="1">
      <c r="A149" s="625">
        <v>7</v>
      </c>
      <c r="B149" s="639" t="s">
        <v>357</v>
      </c>
      <c r="C149" s="626"/>
      <c r="D149" s="622"/>
      <c r="E149" s="623"/>
      <c r="F149" s="627"/>
      <c r="H149" s="428"/>
      <c r="I149" s="428"/>
      <c r="J149" s="428"/>
      <c r="K149" s="428"/>
      <c r="L149" s="428"/>
      <c r="M149" s="428"/>
      <c r="N149" s="428"/>
      <c r="O149" s="428"/>
      <c r="P149" s="428"/>
      <c r="Q149" s="428"/>
    </row>
    <row r="150" spans="1:17" s="563" customFormat="1">
      <c r="A150" s="550"/>
      <c r="B150" s="564"/>
      <c r="C150" s="571"/>
      <c r="D150" s="552"/>
      <c r="E150" s="553"/>
      <c r="F150" s="565"/>
      <c r="H150" s="428"/>
      <c r="I150" s="428"/>
      <c r="J150" s="428"/>
      <c r="K150" s="428"/>
      <c r="L150" s="428"/>
      <c r="M150" s="428"/>
      <c r="N150" s="428"/>
      <c r="O150" s="428"/>
      <c r="P150" s="428"/>
      <c r="Q150" s="428"/>
    </row>
    <row r="151" spans="1:17" s="563" customFormat="1" ht="55.8">
      <c r="A151" s="550"/>
      <c r="B151" s="551" t="s">
        <v>358</v>
      </c>
      <c r="C151" s="571"/>
      <c r="D151" s="552"/>
      <c r="E151" s="553"/>
      <c r="F151" s="565"/>
      <c r="H151" s="428"/>
      <c r="I151" s="428"/>
      <c r="J151" s="428"/>
      <c r="K151" s="428"/>
      <c r="L151" s="428"/>
      <c r="M151" s="428"/>
      <c r="N151" s="428"/>
      <c r="O151" s="428"/>
      <c r="P151" s="428"/>
      <c r="Q151" s="428"/>
    </row>
    <row r="152" spans="1:17" s="563" customFormat="1">
      <c r="A152" s="550"/>
      <c r="B152" s="564"/>
      <c r="C152" s="571"/>
      <c r="D152" s="552"/>
      <c r="E152" s="553"/>
      <c r="F152" s="565"/>
      <c r="H152" s="428"/>
      <c r="I152" s="428"/>
      <c r="J152" s="428"/>
      <c r="K152" s="428"/>
      <c r="L152" s="428"/>
      <c r="M152" s="428"/>
      <c r="N152" s="428"/>
      <c r="O152" s="428"/>
      <c r="P152" s="428"/>
      <c r="Q152" s="428"/>
    </row>
    <row r="153" spans="1:17" s="563" customFormat="1">
      <c r="A153" s="550">
        <v>7.1</v>
      </c>
      <c r="B153" s="551" t="s">
        <v>359</v>
      </c>
      <c r="C153" s="571" t="s">
        <v>9</v>
      </c>
      <c r="D153" s="552">
        <v>2</v>
      </c>
      <c r="E153" s="553"/>
      <c r="F153" s="565">
        <f>E153*D153</f>
        <v>0</v>
      </c>
      <c r="H153" s="428"/>
      <c r="I153" s="428"/>
      <c r="J153" s="428"/>
      <c r="K153" s="428"/>
      <c r="L153" s="428"/>
      <c r="M153" s="428"/>
      <c r="N153" s="428"/>
      <c r="O153" s="428"/>
      <c r="P153" s="428"/>
      <c r="Q153" s="428"/>
    </row>
    <row r="154" spans="1:17" s="563" customFormat="1">
      <c r="A154" s="550"/>
      <c r="B154" s="564"/>
      <c r="C154" s="571"/>
      <c r="D154" s="552"/>
      <c r="E154" s="553"/>
      <c r="F154" s="565"/>
      <c r="H154" s="428"/>
      <c r="I154" s="428"/>
      <c r="J154" s="428"/>
      <c r="K154" s="428"/>
      <c r="L154" s="428"/>
      <c r="M154" s="428"/>
      <c r="N154" s="428"/>
      <c r="O154" s="428"/>
      <c r="P154" s="428"/>
      <c r="Q154" s="428"/>
    </row>
    <row r="155" spans="1:17" s="563" customFormat="1">
      <c r="A155" s="619"/>
      <c r="B155" s="620" t="s">
        <v>360</v>
      </c>
      <c r="C155" s="638"/>
      <c r="D155" s="638"/>
      <c r="E155" s="640"/>
      <c r="F155" s="641"/>
      <c r="H155" s="428"/>
      <c r="I155" s="428"/>
      <c r="J155" s="428"/>
      <c r="K155" s="428"/>
      <c r="L155" s="428"/>
      <c r="M155" s="428"/>
      <c r="N155" s="428"/>
      <c r="O155" s="428"/>
      <c r="P155" s="428"/>
      <c r="Q155" s="428"/>
    </row>
    <row r="156" spans="1:17" s="563" customFormat="1">
      <c r="A156" s="550"/>
      <c r="B156" s="555"/>
      <c r="C156" s="575"/>
      <c r="D156" s="575"/>
      <c r="E156" s="553"/>
      <c r="F156" s="597"/>
      <c r="H156" s="428"/>
      <c r="I156" s="428"/>
      <c r="J156" s="428"/>
      <c r="K156" s="428"/>
      <c r="L156" s="428"/>
      <c r="M156" s="428"/>
      <c r="N156" s="428"/>
      <c r="O156" s="428"/>
      <c r="P156" s="428"/>
      <c r="Q156" s="428"/>
    </row>
    <row r="157" spans="1:17" s="563" customFormat="1" ht="52.8">
      <c r="A157" s="550"/>
      <c r="B157" s="598" t="s">
        <v>361</v>
      </c>
      <c r="C157" s="599" t="s">
        <v>356</v>
      </c>
      <c r="D157" s="599">
        <v>1</v>
      </c>
      <c r="E157" s="599"/>
      <c r="F157" s="600">
        <f>E157*D157</f>
        <v>0</v>
      </c>
      <c r="H157" s="428"/>
      <c r="I157" s="428"/>
      <c r="J157" s="428"/>
      <c r="K157" s="428"/>
      <c r="L157" s="428"/>
      <c r="M157" s="428"/>
      <c r="N157" s="428"/>
      <c r="O157" s="428"/>
      <c r="P157" s="428"/>
      <c r="Q157" s="428"/>
    </row>
    <row r="158" spans="1:17" s="563" customFormat="1">
      <c r="A158" s="550"/>
      <c r="B158" s="551"/>
      <c r="C158" s="552"/>
      <c r="D158" s="552"/>
      <c r="E158" s="553"/>
      <c r="F158" s="600"/>
      <c r="H158" s="428"/>
      <c r="I158" s="428"/>
      <c r="J158" s="428"/>
      <c r="K158" s="428"/>
      <c r="L158" s="428"/>
      <c r="M158" s="428"/>
      <c r="N158" s="428"/>
      <c r="O158" s="428"/>
      <c r="P158" s="428"/>
      <c r="Q158" s="428"/>
    </row>
    <row r="159" spans="1:17" s="563" customFormat="1">
      <c r="A159" s="619"/>
      <c r="B159" s="628" t="s">
        <v>362</v>
      </c>
      <c r="C159" s="622"/>
      <c r="D159" s="622"/>
      <c r="E159" s="623"/>
      <c r="F159" s="642"/>
      <c r="H159" s="428"/>
      <c r="I159" s="428"/>
      <c r="J159" s="428"/>
      <c r="K159" s="428"/>
      <c r="L159" s="428"/>
      <c r="M159" s="428"/>
      <c r="N159" s="428"/>
      <c r="O159" s="428"/>
      <c r="P159" s="428"/>
      <c r="Q159" s="428"/>
    </row>
    <row r="160" spans="1:17" s="563" customFormat="1">
      <c r="A160" s="550"/>
      <c r="B160" s="551"/>
      <c r="C160" s="552"/>
      <c r="D160" s="552"/>
      <c r="E160" s="553"/>
      <c r="F160" s="600"/>
      <c r="H160" s="428"/>
      <c r="I160" s="428"/>
      <c r="J160" s="428"/>
      <c r="K160" s="428"/>
      <c r="L160" s="428"/>
      <c r="M160" s="428"/>
      <c r="N160" s="428"/>
      <c r="O160" s="428"/>
      <c r="P160" s="428"/>
      <c r="Q160" s="428"/>
    </row>
    <row r="161" spans="1:17" s="563" customFormat="1" ht="28.2">
      <c r="A161" s="550"/>
      <c r="B161" s="551" t="s">
        <v>363</v>
      </c>
      <c r="C161" s="552" t="s">
        <v>356</v>
      </c>
      <c r="D161" s="552">
        <v>1</v>
      </c>
      <c r="E161" s="553"/>
      <c r="F161" s="601">
        <f>E161*D161</f>
        <v>0</v>
      </c>
      <c r="H161" s="428"/>
      <c r="I161" s="428"/>
      <c r="J161" s="428"/>
      <c r="K161" s="428"/>
      <c r="L161" s="428"/>
      <c r="M161" s="428"/>
      <c r="N161" s="428"/>
      <c r="O161" s="428"/>
      <c r="P161" s="428"/>
      <c r="Q161" s="428"/>
    </row>
    <row r="162" spans="1:17" s="563" customFormat="1">
      <c r="A162" s="602"/>
      <c r="B162" s="603"/>
      <c r="C162" s="604"/>
      <c r="D162" s="604"/>
      <c r="E162" s="604"/>
      <c r="F162" s="601"/>
      <c r="H162" s="428"/>
      <c r="I162" s="428"/>
      <c r="J162" s="428"/>
      <c r="K162" s="428"/>
      <c r="L162" s="428"/>
      <c r="M162" s="428"/>
      <c r="N162" s="428"/>
      <c r="O162" s="428"/>
      <c r="P162" s="428"/>
      <c r="Q162" s="428"/>
    </row>
    <row r="163" spans="1:17" s="563" customFormat="1" ht="12.75" customHeight="1">
      <c r="A163" s="602"/>
      <c r="B163" s="603" t="s">
        <v>364</v>
      </c>
      <c r="C163" s="605"/>
      <c r="D163" s="605"/>
      <c r="E163" s="606"/>
      <c r="F163" s="601"/>
      <c r="H163" s="428"/>
      <c r="I163" s="428"/>
      <c r="J163" s="428"/>
      <c r="K163" s="428"/>
      <c r="L163" s="428"/>
      <c r="M163" s="428"/>
      <c r="N163" s="428"/>
      <c r="O163" s="428"/>
      <c r="P163" s="428"/>
      <c r="Q163" s="428"/>
    </row>
    <row r="164" spans="1:17" s="563" customFormat="1" ht="28.8">
      <c r="A164" s="602"/>
      <c r="B164" s="603" t="s">
        <v>365</v>
      </c>
      <c r="C164" s="605" t="s">
        <v>356</v>
      </c>
      <c r="D164" s="605">
        <v>1</v>
      </c>
      <c r="E164" s="606"/>
      <c r="F164" s="601">
        <f t="shared" ref="F164" si="5">E164*D164</f>
        <v>0</v>
      </c>
      <c r="H164" s="428"/>
      <c r="I164" s="428"/>
      <c r="J164" s="428"/>
      <c r="K164" s="428"/>
      <c r="L164" s="428"/>
      <c r="M164" s="428"/>
      <c r="N164" s="428"/>
      <c r="O164" s="428"/>
      <c r="P164" s="428"/>
      <c r="Q164" s="428"/>
    </row>
    <row r="165" spans="1:17" s="563" customFormat="1" ht="28.8">
      <c r="A165" s="602"/>
      <c r="B165" s="603" t="s">
        <v>366</v>
      </c>
      <c r="C165" s="605" t="s">
        <v>356</v>
      </c>
      <c r="D165" s="605">
        <v>1</v>
      </c>
      <c r="E165" s="606"/>
      <c r="F165" s="607">
        <f>E165*D165</f>
        <v>0</v>
      </c>
      <c r="H165" s="428"/>
      <c r="I165" s="428"/>
      <c r="J165" s="428"/>
      <c r="K165" s="428"/>
      <c r="L165" s="428"/>
      <c r="M165" s="428"/>
      <c r="N165" s="428"/>
      <c r="O165" s="428"/>
      <c r="P165" s="428"/>
      <c r="Q165" s="428"/>
    </row>
    <row r="166" spans="1:17" s="563" customFormat="1">
      <c r="A166" s="643"/>
      <c r="B166" s="644" t="s">
        <v>287</v>
      </c>
      <c r="C166" s="645" t="s">
        <v>288</v>
      </c>
      <c r="D166" s="646"/>
      <c r="E166" s="647"/>
      <c r="F166" s="648">
        <f>SUM(F153:F165)</f>
        <v>0</v>
      </c>
      <c r="H166" s="428"/>
      <c r="I166" s="428"/>
      <c r="J166" s="428"/>
      <c r="K166" s="428"/>
      <c r="L166" s="428"/>
      <c r="M166" s="428"/>
      <c r="N166" s="428"/>
      <c r="O166" s="428"/>
      <c r="P166" s="428"/>
      <c r="Q166" s="428"/>
    </row>
    <row r="167" spans="1:17" s="563" customFormat="1">
      <c r="A167" s="602"/>
      <c r="B167" s="608"/>
      <c r="C167" s="609"/>
      <c r="D167" s="605"/>
      <c r="E167" s="606"/>
      <c r="F167" s="610"/>
      <c r="H167" s="428"/>
      <c r="I167" s="428"/>
      <c r="J167" s="428"/>
      <c r="K167" s="428"/>
      <c r="L167" s="428"/>
      <c r="M167" s="428"/>
      <c r="N167" s="428"/>
      <c r="O167" s="428"/>
      <c r="P167" s="428"/>
      <c r="Q167" s="428"/>
    </row>
    <row r="168" spans="1:17" s="563" customFormat="1" ht="15.6">
      <c r="A168" s="602"/>
      <c r="B168" s="611" t="s">
        <v>287</v>
      </c>
      <c r="C168" s="612" t="s">
        <v>288</v>
      </c>
      <c r="D168" s="613"/>
      <c r="E168" s="613"/>
      <c r="F168" s="614">
        <f>F166+F147+F124+F113+F89+F46+F11</f>
        <v>0</v>
      </c>
      <c r="H168" s="428"/>
      <c r="I168" s="428"/>
      <c r="J168" s="428"/>
      <c r="K168" s="428"/>
      <c r="L168" s="428"/>
      <c r="M168" s="428"/>
      <c r="N168" s="428"/>
      <c r="O168" s="428"/>
      <c r="P168" s="428"/>
      <c r="Q168" s="428"/>
    </row>
  </sheetData>
  <mergeCells count="1">
    <mergeCell ref="A2:F2"/>
  </mergeCells>
  <pageMargins left="0.7" right="0.7" top="0.75" bottom="0.75" header="0.3" footer="0.3"/>
  <pageSetup scale="77"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V81"/>
  <sheetViews>
    <sheetView view="pageBreakPreview" topLeftCell="A3" zoomScale="70" zoomScaleNormal="85" zoomScaleSheetLayoutView="70" workbookViewId="0">
      <selection activeCell="A3" sqref="A3:D3"/>
    </sheetView>
  </sheetViews>
  <sheetFormatPr defaultColWidth="9.109375" defaultRowHeight="15"/>
  <cols>
    <col min="1" max="1" width="11.33203125" style="372" customWidth="1"/>
    <col min="2" max="2" width="91.6640625" style="373" customWidth="1"/>
    <col min="3" max="3" width="18.44140625" style="374" customWidth="1"/>
    <col min="4" max="4" width="23.77734375" style="375" customWidth="1"/>
    <col min="5" max="5" width="17.44140625" style="376" bestFit="1" customWidth="1"/>
    <col min="6" max="7" width="9.109375" style="376"/>
    <col min="8" max="8" width="9.88671875" style="376" customWidth="1"/>
    <col min="9" max="245" width="9.109375" style="376"/>
    <col min="246" max="246" width="9.5546875" style="376" customWidth="1"/>
    <col min="247" max="247" width="71.109375" style="376" customWidth="1"/>
    <col min="248" max="248" width="16.44140625" style="376" customWidth="1"/>
    <col min="249" max="249" width="21.88671875" style="376" customWidth="1"/>
    <col min="250" max="250" width="4.109375" style="376" customWidth="1"/>
    <col min="251" max="16384" width="9.109375" style="376"/>
  </cols>
  <sheetData>
    <row r="1" spans="1:256" ht="15.6" hidden="1" thickBot="1"/>
    <row r="2" spans="1:256" ht="1.8" hidden="1" customHeight="1" thickBot="1">
      <c r="A2" s="377"/>
      <c r="B2" s="378"/>
      <c r="C2" s="379"/>
      <c r="D2" s="380"/>
    </row>
    <row r="3" spans="1:256" ht="79.05" customHeight="1" thickBot="1">
      <c r="A3" s="1062"/>
      <c r="B3" s="1063"/>
      <c r="C3" s="1063"/>
      <c r="D3" s="1064"/>
    </row>
    <row r="4" spans="1:256" ht="26.55" customHeight="1">
      <c r="A4" s="381"/>
      <c r="B4" s="389" t="s">
        <v>156</v>
      </c>
      <c r="C4" s="379"/>
      <c r="D4" s="382"/>
    </row>
    <row r="5" spans="1:256" ht="30">
      <c r="A5" s="390" t="s">
        <v>20</v>
      </c>
      <c r="B5" s="391" t="s">
        <v>21</v>
      </c>
      <c r="C5" s="391" t="s">
        <v>3</v>
      </c>
      <c r="D5" s="392" t="s">
        <v>38</v>
      </c>
    </row>
    <row r="6" spans="1:256" s="383" customFormat="1" ht="15.6">
      <c r="A6" s="393"/>
      <c r="B6" s="394"/>
      <c r="C6" s="395"/>
      <c r="D6" s="39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c r="EF6" s="376"/>
      <c r="EG6" s="376"/>
      <c r="EH6" s="376"/>
      <c r="EI6" s="376"/>
      <c r="EJ6" s="376"/>
      <c r="EK6" s="376"/>
      <c r="EL6" s="376"/>
      <c r="EM6" s="376"/>
      <c r="EN6" s="376"/>
      <c r="EO6" s="376"/>
      <c r="EP6" s="376"/>
      <c r="EQ6" s="376"/>
      <c r="ER6" s="376"/>
      <c r="ES6" s="376"/>
      <c r="ET6" s="376"/>
      <c r="EU6" s="376"/>
      <c r="EV6" s="376"/>
      <c r="EW6" s="376"/>
      <c r="EX6" s="376"/>
      <c r="EY6" s="376"/>
      <c r="EZ6" s="376"/>
      <c r="FA6" s="376"/>
      <c r="FB6" s="376"/>
      <c r="FC6" s="376"/>
      <c r="FD6" s="376"/>
      <c r="FE6" s="376"/>
      <c r="FF6" s="376"/>
      <c r="FG6" s="376"/>
      <c r="FH6" s="376"/>
      <c r="FI6" s="376"/>
      <c r="FJ6" s="376"/>
      <c r="FK6" s="376"/>
      <c r="FL6" s="376"/>
      <c r="FM6" s="376"/>
      <c r="FN6" s="376"/>
      <c r="FO6" s="376"/>
      <c r="FP6" s="376"/>
      <c r="FQ6" s="376"/>
      <c r="FR6" s="376"/>
      <c r="FS6" s="376"/>
      <c r="FT6" s="376"/>
      <c r="FU6" s="376"/>
      <c r="FV6" s="376"/>
      <c r="FW6" s="376"/>
      <c r="FX6" s="376"/>
      <c r="FY6" s="376"/>
      <c r="FZ6" s="376"/>
      <c r="GA6" s="376"/>
      <c r="GB6" s="376"/>
      <c r="GC6" s="376"/>
      <c r="GD6" s="376"/>
      <c r="GE6" s="376"/>
      <c r="GF6" s="376"/>
      <c r="GG6" s="376"/>
      <c r="GH6" s="376"/>
      <c r="GI6" s="376"/>
      <c r="GJ6" s="376"/>
      <c r="GK6" s="376"/>
      <c r="GL6" s="376"/>
      <c r="GM6" s="376"/>
      <c r="GN6" s="376"/>
      <c r="GO6" s="376"/>
      <c r="GP6" s="376"/>
      <c r="GQ6" s="376"/>
      <c r="GR6" s="376"/>
      <c r="GS6" s="376"/>
      <c r="GT6" s="376"/>
      <c r="GU6" s="376"/>
      <c r="GV6" s="376"/>
      <c r="GW6" s="376"/>
      <c r="GX6" s="376"/>
      <c r="GY6" s="376"/>
      <c r="GZ6" s="376"/>
      <c r="HA6" s="376"/>
      <c r="HB6" s="376"/>
      <c r="HC6" s="376"/>
      <c r="HD6" s="376"/>
      <c r="HE6" s="376"/>
      <c r="HF6" s="376"/>
      <c r="HG6" s="376"/>
      <c r="HH6" s="376"/>
      <c r="HI6" s="376"/>
      <c r="HJ6" s="376"/>
      <c r="HK6" s="376"/>
      <c r="HL6" s="376"/>
      <c r="HM6" s="376"/>
      <c r="HN6" s="376"/>
      <c r="HO6" s="376"/>
      <c r="HP6" s="376"/>
      <c r="HQ6" s="376"/>
      <c r="HR6" s="376"/>
      <c r="HS6" s="376"/>
      <c r="HT6" s="376"/>
      <c r="HU6" s="376"/>
      <c r="HV6" s="376"/>
      <c r="HW6" s="376"/>
      <c r="HX6" s="376"/>
      <c r="HY6" s="376"/>
      <c r="HZ6" s="376"/>
      <c r="IA6" s="376"/>
      <c r="IB6" s="376"/>
      <c r="IC6" s="376"/>
      <c r="ID6" s="376"/>
      <c r="IE6" s="376"/>
      <c r="IF6" s="376"/>
      <c r="IG6" s="376"/>
      <c r="IH6" s="376"/>
      <c r="II6" s="376"/>
      <c r="IJ6" s="376"/>
      <c r="IK6" s="376"/>
      <c r="IL6" s="376"/>
      <c r="IM6" s="376"/>
      <c r="IN6" s="376"/>
      <c r="IO6" s="376"/>
      <c r="IP6" s="376"/>
      <c r="IQ6" s="376"/>
      <c r="IR6" s="376"/>
      <c r="IS6" s="376"/>
      <c r="IT6" s="376"/>
      <c r="IU6" s="376"/>
      <c r="IV6" s="376"/>
    </row>
    <row r="7" spans="1:256" s="383" customFormat="1" ht="34.799999999999997">
      <c r="A7" s="397"/>
      <c r="B7" s="398" t="s">
        <v>367</v>
      </c>
      <c r="C7" s="399"/>
      <c r="D7" s="400"/>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376"/>
      <c r="DB7" s="376"/>
      <c r="DC7" s="376"/>
      <c r="DD7" s="376"/>
      <c r="DE7" s="376"/>
      <c r="DF7" s="376"/>
      <c r="DG7" s="376"/>
      <c r="DH7" s="376"/>
      <c r="DI7" s="376"/>
      <c r="DJ7" s="376"/>
      <c r="DK7" s="376"/>
      <c r="DL7" s="376"/>
      <c r="DM7" s="376"/>
      <c r="DN7" s="376"/>
      <c r="DO7" s="376"/>
      <c r="DP7" s="376"/>
      <c r="DQ7" s="376"/>
      <c r="DR7" s="376"/>
      <c r="DS7" s="376"/>
      <c r="DT7" s="376"/>
      <c r="DU7" s="376"/>
      <c r="DV7" s="376"/>
      <c r="DW7" s="376"/>
      <c r="DX7" s="376"/>
      <c r="DY7" s="376"/>
      <c r="DZ7" s="376"/>
      <c r="EA7" s="376"/>
      <c r="EB7" s="376"/>
      <c r="EC7" s="376"/>
      <c r="ED7" s="376"/>
      <c r="EE7" s="376"/>
      <c r="EF7" s="376"/>
      <c r="EG7" s="376"/>
      <c r="EH7" s="376"/>
      <c r="EI7" s="376"/>
      <c r="EJ7" s="376"/>
      <c r="EK7" s="376"/>
      <c r="EL7" s="376"/>
      <c r="EM7" s="376"/>
      <c r="EN7" s="376"/>
      <c r="EO7" s="376"/>
      <c r="EP7" s="376"/>
      <c r="EQ7" s="376"/>
      <c r="ER7" s="376"/>
      <c r="ES7" s="376"/>
      <c r="ET7" s="376"/>
      <c r="EU7" s="376"/>
      <c r="EV7" s="376"/>
      <c r="EW7" s="376"/>
      <c r="EX7" s="376"/>
      <c r="EY7" s="376"/>
      <c r="EZ7" s="376"/>
      <c r="FA7" s="376"/>
      <c r="FB7" s="376"/>
      <c r="FC7" s="376"/>
      <c r="FD7" s="376"/>
      <c r="FE7" s="376"/>
      <c r="FF7" s="376"/>
      <c r="FG7" s="376"/>
      <c r="FH7" s="376"/>
      <c r="FI7" s="376"/>
      <c r="FJ7" s="376"/>
      <c r="FK7" s="376"/>
      <c r="FL7" s="376"/>
      <c r="FM7" s="376"/>
      <c r="FN7" s="376"/>
      <c r="FO7" s="376"/>
      <c r="FP7" s="376"/>
      <c r="FQ7" s="376"/>
      <c r="FR7" s="376"/>
      <c r="FS7" s="376"/>
      <c r="FT7" s="376"/>
      <c r="FU7" s="376"/>
      <c r="FV7" s="376"/>
      <c r="FW7" s="376"/>
      <c r="FX7" s="376"/>
      <c r="FY7" s="376"/>
      <c r="FZ7" s="376"/>
      <c r="GA7" s="376"/>
      <c r="GB7" s="376"/>
      <c r="GC7" s="376"/>
      <c r="GD7" s="376"/>
      <c r="GE7" s="376"/>
      <c r="GF7" s="376"/>
      <c r="GG7" s="376"/>
      <c r="GH7" s="376"/>
      <c r="GI7" s="376"/>
      <c r="GJ7" s="376"/>
      <c r="GK7" s="376"/>
      <c r="GL7" s="376"/>
      <c r="GM7" s="376"/>
      <c r="GN7" s="376"/>
      <c r="GO7" s="376"/>
      <c r="GP7" s="376"/>
      <c r="GQ7" s="376"/>
      <c r="GR7" s="376"/>
      <c r="GS7" s="376"/>
      <c r="GT7" s="376"/>
      <c r="GU7" s="376"/>
      <c r="GV7" s="376"/>
      <c r="GW7" s="376"/>
      <c r="GX7" s="376"/>
      <c r="GY7" s="376"/>
      <c r="GZ7" s="376"/>
      <c r="HA7" s="376"/>
      <c r="HB7" s="376"/>
      <c r="HC7" s="376"/>
      <c r="HD7" s="376"/>
      <c r="HE7" s="376"/>
      <c r="HF7" s="376"/>
      <c r="HG7" s="376"/>
      <c r="HH7" s="376"/>
      <c r="HI7" s="376"/>
      <c r="HJ7" s="376"/>
      <c r="HK7" s="376"/>
      <c r="HL7" s="376"/>
      <c r="HM7" s="376"/>
      <c r="HN7" s="376"/>
      <c r="HO7" s="376"/>
      <c r="HP7" s="376"/>
      <c r="HQ7" s="376"/>
      <c r="HR7" s="376"/>
      <c r="HS7" s="376"/>
      <c r="HT7" s="376"/>
      <c r="HU7" s="376"/>
      <c r="HV7" s="376"/>
      <c r="HW7" s="376"/>
      <c r="HX7" s="376"/>
      <c r="HY7" s="376"/>
      <c r="HZ7" s="376"/>
      <c r="IA7" s="376"/>
      <c r="IB7" s="376"/>
      <c r="IC7" s="376"/>
      <c r="ID7" s="376"/>
      <c r="IE7" s="376"/>
      <c r="IF7" s="376"/>
      <c r="IG7" s="376"/>
      <c r="IH7" s="376"/>
      <c r="II7" s="376"/>
      <c r="IJ7" s="376"/>
      <c r="IK7" s="376"/>
      <c r="IL7" s="376"/>
      <c r="IM7" s="376"/>
      <c r="IN7" s="376"/>
      <c r="IO7" s="376"/>
      <c r="IP7" s="376"/>
      <c r="IQ7" s="376"/>
      <c r="IR7" s="376"/>
      <c r="IS7" s="376"/>
      <c r="IT7" s="376"/>
      <c r="IU7" s="376"/>
      <c r="IV7" s="376"/>
    </row>
    <row r="8" spans="1:256" s="383" customFormat="1" ht="24.6" customHeight="1">
      <c r="A8" s="401"/>
      <c r="B8" s="402"/>
      <c r="C8" s="403"/>
      <c r="D8" s="404"/>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c r="EF8" s="376"/>
      <c r="EG8" s="376"/>
      <c r="EH8" s="376"/>
      <c r="EI8" s="376"/>
      <c r="EJ8" s="376"/>
      <c r="EK8" s="376"/>
      <c r="EL8" s="376"/>
      <c r="EM8" s="376"/>
      <c r="EN8" s="376"/>
      <c r="EO8" s="376"/>
      <c r="EP8" s="376"/>
      <c r="EQ8" s="376"/>
      <c r="ER8" s="376"/>
      <c r="ES8" s="376"/>
      <c r="ET8" s="376"/>
      <c r="EU8" s="376"/>
      <c r="EV8" s="376"/>
      <c r="EW8" s="376"/>
      <c r="EX8" s="376"/>
      <c r="EY8" s="376"/>
      <c r="EZ8" s="376"/>
      <c r="FA8" s="376"/>
      <c r="FB8" s="376"/>
      <c r="FC8" s="376"/>
      <c r="FD8" s="376"/>
      <c r="FE8" s="376"/>
      <c r="FF8" s="376"/>
      <c r="FG8" s="376"/>
      <c r="FH8" s="376"/>
      <c r="FI8" s="376"/>
      <c r="FJ8" s="376"/>
      <c r="FK8" s="376"/>
      <c r="FL8" s="376"/>
      <c r="FM8" s="376"/>
      <c r="FN8" s="376"/>
      <c r="FO8" s="376"/>
      <c r="FP8" s="376"/>
      <c r="FQ8" s="376"/>
      <c r="FR8" s="376"/>
      <c r="FS8" s="376"/>
      <c r="FT8" s="376"/>
      <c r="FU8" s="376"/>
      <c r="FV8" s="376"/>
      <c r="FW8" s="376"/>
      <c r="FX8" s="376"/>
      <c r="FY8" s="376"/>
      <c r="FZ8" s="376"/>
      <c r="GA8" s="376"/>
      <c r="GB8" s="376"/>
      <c r="GC8" s="376"/>
      <c r="GD8" s="376"/>
      <c r="GE8" s="376"/>
      <c r="GF8" s="376"/>
      <c r="GG8" s="376"/>
      <c r="GH8" s="376"/>
      <c r="GI8" s="376"/>
      <c r="GJ8" s="376"/>
      <c r="GK8" s="376"/>
      <c r="GL8" s="376"/>
      <c r="GM8" s="376"/>
      <c r="GN8" s="376"/>
      <c r="GO8" s="376"/>
      <c r="GP8" s="376"/>
      <c r="GQ8" s="376"/>
      <c r="GR8" s="376"/>
      <c r="GS8" s="376"/>
      <c r="GT8" s="376"/>
      <c r="GU8" s="376"/>
      <c r="GV8" s="376"/>
      <c r="GW8" s="376"/>
      <c r="GX8" s="376"/>
      <c r="GY8" s="376"/>
      <c r="GZ8" s="376"/>
      <c r="HA8" s="376"/>
      <c r="HB8" s="376"/>
      <c r="HC8" s="376"/>
      <c r="HD8" s="376"/>
      <c r="HE8" s="376"/>
      <c r="HF8" s="376"/>
      <c r="HG8" s="376"/>
      <c r="HH8" s="376"/>
      <c r="HI8" s="376"/>
      <c r="HJ8" s="376"/>
      <c r="HK8" s="376"/>
      <c r="HL8" s="376"/>
      <c r="HM8" s="376"/>
      <c r="HN8" s="376"/>
      <c r="HO8" s="376"/>
      <c r="HP8" s="376"/>
      <c r="HQ8" s="376"/>
      <c r="HR8" s="376"/>
      <c r="HS8" s="376"/>
      <c r="HT8" s="376"/>
      <c r="HU8" s="376"/>
      <c r="HV8" s="376"/>
      <c r="HW8" s="376"/>
      <c r="HX8" s="376"/>
      <c r="HY8" s="376"/>
      <c r="HZ8" s="376"/>
      <c r="IA8" s="376"/>
      <c r="IB8" s="376"/>
      <c r="IC8" s="376"/>
      <c r="ID8" s="376"/>
      <c r="IE8" s="376"/>
      <c r="IF8" s="376"/>
      <c r="IG8" s="376"/>
      <c r="IH8" s="376"/>
      <c r="II8" s="376"/>
      <c r="IJ8" s="376"/>
      <c r="IK8" s="376"/>
      <c r="IL8" s="376"/>
      <c r="IM8" s="376"/>
      <c r="IN8" s="376"/>
      <c r="IO8" s="376"/>
      <c r="IP8" s="376"/>
      <c r="IQ8" s="376"/>
      <c r="IR8" s="376"/>
      <c r="IS8" s="376"/>
      <c r="IT8" s="376"/>
      <c r="IU8" s="376"/>
      <c r="IV8" s="376"/>
    </row>
    <row r="9" spans="1:256" s="383" customFormat="1" ht="36">
      <c r="A9" s="651">
        <v>1</v>
      </c>
      <c r="B9" s="649" t="s">
        <v>157</v>
      </c>
      <c r="C9" s="652" t="s">
        <v>158</v>
      </c>
      <c r="D9" s="653">
        <f>'PRICED BoQ ONE-CLASSROOM '!I138</f>
        <v>0</v>
      </c>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c r="EF9" s="376"/>
      <c r="EG9" s="376"/>
      <c r="EH9" s="376"/>
      <c r="EI9" s="376"/>
      <c r="EJ9" s="376"/>
      <c r="EK9" s="376"/>
      <c r="EL9" s="376"/>
      <c r="EM9" s="376"/>
      <c r="EN9" s="376"/>
      <c r="EO9" s="376"/>
      <c r="EP9" s="376"/>
      <c r="EQ9" s="376"/>
      <c r="ER9" s="376"/>
      <c r="ES9" s="376"/>
      <c r="ET9" s="376"/>
      <c r="EU9" s="376"/>
      <c r="EV9" s="376"/>
      <c r="EW9" s="376"/>
      <c r="EX9" s="376"/>
      <c r="EY9" s="376"/>
      <c r="EZ9" s="376"/>
      <c r="FA9" s="376"/>
      <c r="FB9" s="376"/>
      <c r="FC9" s="376"/>
      <c r="FD9" s="376"/>
      <c r="FE9" s="376"/>
      <c r="FF9" s="376"/>
      <c r="FG9" s="376"/>
      <c r="FH9" s="376"/>
      <c r="FI9" s="376"/>
      <c r="FJ9" s="376"/>
      <c r="FK9" s="376"/>
      <c r="FL9" s="376"/>
      <c r="FM9" s="376"/>
      <c r="FN9" s="376"/>
      <c r="FO9" s="376"/>
      <c r="FP9" s="376"/>
      <c r="FQ9" s="376"/>
      <c r="FR9" s="376"/>
      <c r="FS9" s="376"/>
      <c r="FT9" s="376"/>
      <c r="FU9" s="376"/>
      <c r="FV9" s="376"/>
      <c r="FW9" s="376"/>
      <c r="FX9" s="376"/>
      <c r="FY9" s="376"/>
      <c r="FZ9" s="376"/>
      <c r="GA9" s="376"/>
      <c r="GB9" s="376"/>
      <c r="GC9" s="376"/>
      <c r="GD9" s="376"/>
      <c r="GE9" s="376"/>
      <c r="GF9" s="376"/>
      <c r="GG9" s="376"/>
      <c r="GH9" s="376"/>
      <c r="GI9" s="376"/>
      <c r="GJ9" s="376"/>
      <c r="GK9" s="376"/>
      <c r="GL9" s="376"/>
      <c r="GM9" s="376"/>
      <c r="GN9" s="376"/>
      <c r="GO9" s="376"/>
      <c r="GP9" s="376"/>
      <c r="GQ9" s="376"/>
      <c r="GR9" s="376"/>
      <c r="GS9" s="376"/>
      <c r="GT9" s="376"/>
      <c r="GU9" s="376"/>
      <c r="GV9" s="376"/>
      <c r="GW9" s="376"/>
      <c r="GX9" s="376"/>
      <c r="GY9" s="376"/>
      <c r="GZ9" s="376"/>
      <c r="HA9" s="376"/>
      <c r="HB9" s="376"/>
      <c r="HC9" s="376"/>
      <c r="HD9" s="376"/>
      <c r="HE9" s="376"/>
      <c r="HF9" s="376"/>
      <c r="HG9" s="376"/>
      <c r="HH9" s="376"/>
      <c r="HI9" s="376"/>
      <c r="HJ9" s="376"/>
      <c r="HK9" s="376"/>
      <c r="HL9" s="376"/>
      <c r="HM9" s="376"/>
      <c r="HN9" s="376"/>
      <c r="HO9" s="376"/>
      <c r="HP9" s="376"/>
      <c r="HQ9" s="376"/>
      <c r="HR9" s="376"/>
      <c r="HS9" s="376"/>
      <c r="HT9" s="376"/>
      <c r="HU9" s="376"/>
      <c r="HV9" s="376"/>
      <c r="HW9" s="376"/>
      <c r="HX9" s="376"/>
      <c r="HY9" s="376"/>
      <c r="HZ9" s="376"/>
      <c r="IA9" s="376"/>
      <c r="IB9" s="376"/>
      <c r="IC9" s="376"/>
      <c r="ID9" s="376"/>
      <c r="IE9" s="376"/>
      <c r="IF9" s="376"/>
      <c r="IG9" s="376"/>
      <c r="IH9" s="376"/>
      <c r="II9" s="376"/>
      <c r="IJ9" s="376"/>
      <c r="IK9" s="376"/>
      <c r="IL9" s="376"/>
      <c r="IM9" s="376"/>
      <c r="IN9" s="376"/>
      <c r="IO9" s="376"/>
      <c r="IP9" s="376"/>
      <c r="IQ9" s="376"/>
      <c r="IR9" s="376"/>
      <c r="IS9" s="376"/>
      <c r="IT9" s="376"/>
      <c r="IU9" s="376"/>
      <c r="IV9" s="376"/>
    </row>
    <row r="10" spans="1:256" ht="18">
      <c r="A10" s="651"/>
      <c r="B10" s="650"/>
      <c r="C10" s="652"/>
      <c r="D10" s="654"/>
    </row>
    <row r="11" spans="1:256" ht="36">
      <c r="A11" s="651">
        <v>2</v>
      </c>
      <c r="B11" s="649" t="s">
        <v>143</v>
      </c>
      <c r="C11" s="655">
        <v>2</v>
      </c>
      <c r="D11" s="653">
        <f>'PRICED BoQ TWO-CLASSROOM '!I138</f>
        <v>0</v>
      </c>
    </row>
    <row r="12" spans="1:256" ht="18">
      <c r="A12" s="651"/>
      <c r="B12" s="650"/>
      <c r="C12" s="655"/>
      <c r="D12" s="653"/>
    </row>
    <row r="13" spans="1:256" ht="36">
      <c r="A13" s="651">
        <v>3</v>
      </c>
      <c r="B13" s="649" t="s">
        <v>146</v>
      </c>
      <c r="C13" s="655">
        <v>3</v>
      </c>
      <c r="D13" s="653">
        <f>'PRICED BoQ THREE-CLASSROOM '!I139</f>
        <v>0</v>
      </c>
    </row>
    <row r="14" spans="1:256" ht="18">
      <c r="A14" s="651"/>
      <c r="B14" s="650"/>
      <c r="C14" s="655"/>
      <c r="D14" s="653"/>
    </row>
    <row r="15" spans="1:256" ht="36">
      <c r="A15" s="651">
        <v>4</v>
      </c>
      <c r="B15" s="649" t="s">
        <v>223</v>
      </c>
      <c r="C15" s="655">
        <v>4</v>
      </c>
      <c r="D15" s="653">
        <f>'GIRL FRIENDLY SPACE - GFS '!F39</f>
        <v>0</v>
      </c>
    </row>
    <row r="16" spans="1:256" ht="18">
      <c r="A16" s="651"/>
      <c r="B16" s="650"/>
      <c r="C16" s="655"/>
      <c r="D16" s="653"/>
    </row>
    <row r="17" spans="1:4" ht="18">
      <c r="A17" s="651">
        <v>5</v>
      </c>
      <c r="B17" s="649" t="s">
        <v>148</v>
      </c>
      <c r="C17" s="655">
        <v>5</v>
      </c>
      <c r="D17" s="653">
        <f>'ELEVATOR WATER TANK'!F110</f>
        <v>0</v>
      </c>
    </row>
    <row r="18" spans="1:4" ht="18">
      <c r="A18" s="651"/>
      <c r="B18" s="650"/>
      <c r="C18" s="655"/>
      <c r="D18" s="653"/>
    </row>
    <row r="19" spans="1:4" ht="18">
      <c r="A19" s="651">
        <v>6</v>
      </c>
      <c r="B19" s="650" t="s">
        <v>370</v>
      </c>
      <c r="C19" s="655">
        <v>6</v>
      </c>
      <c r="D19" s="653">
        <f>'WATER TAP'!F11</f>
        <v>0</v>
      </c>
    </row>
    <row r="20" spans="1:4" ht="18">
      <c r="A20" s="651"/>
      <c r="B20" s="650"/>
      <c r="C20" s="655"/>
      <c r="D20" s="653"/>
    </row>
    <row r="21" spans="1:4" ht="18">
      <c r="A21" s="651">
        <v>7</v>
      </c>
      <c r="B21" s="650" t="s">
        <v>369</v>
      </c>
      <c r="C21" s="655">
        <v>7</v>
      </c>
      <c r="D21" s="653">
        <f>LATRINES!F168</f>
        <v>0</v>
      </c>
    </row>
    <row r="22" spans="1:4" ht="24.75" customHeight="1">
      <c r="A22" s="651"/>
      <c r="B22" s="650"/>
      <c r="C22" s="655"/>
      <c r="D22" s="653"/>
    </row>
    <row r="23" spans="1:4" ht="30" customHeight="1">
      <c r="A23" s="424"/>
      <c r="B23" s="425" t="s">
        <v>149</v>
      </c>
      <c r="C23" s="426"/>
      <c r="D23" s="427">
        <f>SUM(D9:D22)</f>
        <v>0</v>
      </c>
    </row>
    <row r="24" spans="1:4" ht="17.399999999999999">
      <c r="A24" s="406"/>
      <c r="B24" s="407"/>
      <c r="C24" s="408"/>
      <c r="D24" s="405"/>
    </row>
    <row r="25" spans="1:4" ht="17.399999999999999">
      <c r="A25" s="406"/>
      <c r="B25" s="407"/>
      <c r="C25" s="408"/>
      <c r="D25" s="405"/>
    </row>
    <row r="26" spans="1:4" ht="17.399999999999999">
      <c r="A26" s="406"/>
      <c r="B26" s="409"/>
      <c r="C26" s="408"/>
      <c r="D26" s="405"/>
    </row>
    <row r="27" spans="1:4" ht="17.399999999999999">
      <c r="A27" s="406"/>
      <c r="B27" s="410"/>
      <c r="C27" s="408"/>
      <c r="D27" s="405"/>
    </row>
    <row r="28" spans="1:4" ht="15.6">
      <c r="A28" s="406"/>
      <c r="B28" s="411" t="s">
        <v>150</v>
      </c>
      <c r="C28" s="1061"/>
      <c r="D28" s="1061"/>
    </row>
    <row r="29" spans="1:4" ht="17.399999999999999">
      <c r="A29" s="406"/>
      <c r="B29" s="411"/>
      <c r="C29" s="408"/>
      <c r="D29" s="405"/>
    </row>
    <row r="30" spans="1:4" ht="15.6">
      <c r="A30" s="406"/>
      <c r="B30" s="411" t="s">
        <v>151</v>
      </c>
      <c r="C30" s="1061"/>
      <c r="D30" s="1061"/>
    </row>
    <row r="31" spans="1:4" ht="17.399999999999999">
      <c r="A31" s="406"/>
      <c r="B31" s="411"/>
      <c r="C31" s="408"/>
      <c r="D31" s="405"/>
    </row>
    <row r="32" spans="1:4" ht="15.6">
      <c r="A32" s="406"/>
      <c r="B32" s="411" t="s">
        <v>152</v>
      </c>
      <c r="C32" s="1061"/>
      <c r="D32" s="1061"/>
    </row>
    <row r="33" spans="1:4" ht="17.399999999999999">
      <c r="A33" s="406"/>
      <c r="B33" s="411"/>
      <c r="C33" s="408"/>
      <c r="D33" s="405"/>
    </row>
    <row r="34" spans="1:4" ht="15.6">
      <c r="A34" s="406"/>
      <c r="B34" s="411" t="s">
        <v>153</v>
      </c>
      <c r="C34" s="1061"/>
      <c r="D34" s="1061"/>
    </row>
    <row r="35" spans="1:4" ht="17.399999999999999">
      <c r="A35" s="406"/>
      <c r="B35" s="411"/>
      <c r="C35" s="408"/>
      <c r="D35" s="405"/>
    </row>
    <row r="36" spans="1:4" ht="15.6">
      <c r="A36" s="406"/>
      <c r="B36" s="411" t="s">
        <v>154</v>
      </c>
      <c r="C36" s="1061"/>
      <c r="D36" s="1061"/>
    </row>
    <row r="37" spans="1:4" ht="15.6">
      <c r="A37" s="406"/>
      <c r="B37" s="411"/>
      <c r="C37" s="412"/>
      <c r="D37" s="412"/>
    </row>
    <row r="38" spans="1:4" ht="15.6">
      <c r="A38" s="406"/>
      <c r="B38" s="411" t="s">
        <v>155</v>
      </c>
      <c r="C38" s="412"/>
      <c r="D38" s="412"/>
    </row>
    <row r="39" spans="1:4" ht="15.6">
      <c r="A39" s="406"/>
      <c r="B39" s="413"/>
      <c r="C39" s="412"/>
      <c r="D39" s="412"/>
    </row>
    <row r="40" spans="1:4" ht="15.6">
      <c r="A40" s="406"/>
      <c r="B40" s="409"/>
      <c r="C40" s="412"/>
      <c r="D40" s="412"/>
    </row>
    <row r="41" spans="1:4">
      <c r="A41" s="384"/>
      <c r="B41" s="384"/>
      <c r="C41" s="384"/>
      <c r="D41" s="384"/>
    </row>
    <row r="42" spans="1:4">
      <c r="A42" s="384"/>
      <c r="B42" s="384"/>
      <c r="C42" s="384"/>
      <c r="D42" s="384"/>
    </row>
    <row r="43" spans="1:4">
      <c r="A43" s="385"/>
      <c r="B43" s="384"/>
      <c r="C43" s="384"/>
      <c r="D43" s="384"/>
    </row>
    <row r="44" spans="1:4">
      <c r="A44" s="384"/>
      <c r="B44" s="384"/>
      <c r="C44" s="384"/>
      <c r="D44" s="384"/>
    </row>
    <row r="45" spans="1:4">
      <c r="A45" s="384"/>
      <c r="B45" s="384"/>
      <c r="C45" s="384"/>
      <c r="D45" s="384"/>
    </row>
    <row r="46" spans="1:4">
      <c r="A46" s="384"/>
      <c r="B46" s="384"/>
      <c r="C46" s="384"/>
      <c r="D46" s="384"/>
    </row>
    <row r="47" spans="1:4">
      <c r="A47" s="384"/>
      <c r="B47" s="384"/>
      <c r="C47" s="384"/>
      <c r="D47" s="384"/>
    </row>
    <row r="48" spans="1:4">
      <c r="A48" s="384"/>
      <c r="B48" s="384"/>
      <c r="C48" s="384"/>
      <c r="D48" s="384"/>
    </row>
    <row r="49" spans="1:252">
      <c r="A49" s="376"/>
      <c r="B49" s="376"/>
      <c r="C49" s="376"/>
      <c r="D49" s="376"/>
    </row>
    <row r="50" spans="1:252">
      <c r="A50" s="376"/>
      <c r="B50" s="376"/>
      <c r="C50" s="376"/>
      <c r="D50" s="376"/>
    </row>
    <row r="51" spans="1:252">
      <c r="A51" s="376"/>
      <c r="B51" s="376"/>
      <c r="C51" s="376"/>
      <c r="D51" s="376"/>
    </row>
    <row r="52" spans="1:252">
      <c r="A52" s="376"/>
      <c r="B52" s="376"/>
      <c r="C52" s="376"/>
      <c r="D52" s="376"/>
    </row>
    <row r="53" spans="1:252">
      <c r="A53" s="376"/>
      <c r="B53" s="376"/>
      <c r="C53" s="376"/>
      <c r="D53" s="376"/>
    </row>
    <row r="54" spans="1:252">
      <c r="A54" s="376"/>
      <c r="B54" s="376"/>
      <c r="C54" s="376"/>
      <c r="D54" s="376"/>
    </row>
    <row r="55" spans="1:252">
      <c r="A55" s="386"/>
      <c r="B55" s="376"/>
      <c r="C55" s="376"/>
      <c r="D55" s="376"/>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7"/>
      <c r="AY55" s="387"/>
      <c r="AZ55" s="387"/>
      <c r="BA55" s="387"/>
      <c r="BB55" s="387"/>
      <c r="BC55" s="387"/>
      <c r="BD55" s="387"/>
      <c r="BE55" s="387"/>
      <c r="BF55" s="387"/>
      <c r="BG55" s="387"/>
      <c r="BH55" s="387"/>
      <c r="BI55" s="387"/>
      <c r="BJ55" s="387"/>
      <c r="BK55" s="387"/>
      <c r="BL55" s="387"/>
      <c r="BM55" s="387"/>
      <c r="BN55" s="387"/>
      <c r="BO55" s="387"/>
      <c r="BP55" s="387"/>
      <c r="BQ55" s="387"/>
      <c r="BR55" s="387"/>
      <c r="BS55" s="387"/>
      <c r="BT55" s="387"/>
      <c r="BU55" s="387"/>
      <c r="BV55" s="387"/>
      <c r="BW55" s="387"/>
      <c r="BX55" s="387"/>
      <c r="BY55" s="387"/>
      <c r="BZ55" s="387"/>
      <c r="CA55" s="387"/>
      <c r="CB55" s="387"/>
      <c r="CC55" s="387"/>
      <c r="CD55" s="387"/>
      <c r="CE55" s="387"/>
      <c r="CF55" s="387"/>
      <c r="CG55" s="387"/>
      <c r="CH55" s="387"/>
      <c r="CI55" s="387"/>
      <c r="CJ55" s="387"/>
      <c r="CK55" s="387"/>
      <c r="CL55" s="387"/>
      <c r="CM55" s="387"/>
      <c r="CN55" s="387"/>
      <c r="CO55" s="387"/>
      <c r="CP55" s="387"/>
      <c r="CQ55" s="387"/>
      <c r="CR55" s="387"/>
      <c r="CS55" s="387"/>
      <c r="CT55" s="387"/>
      <c r="CU55" s="387"/>
      <c r="CV55" s="387"/>
      <c r="CW55" s="387"/>
      <c r="CX55" s="387"/>
      <c r="CY55" s="387"/>
      <c r="CZ55" s="387"/>
      <c r="DA55" s="387"/>
      <c r="DB55" s="387"/>
      <c r="DC55" s="387"/>
      <c r="DD55" s="387"/>
      <c r="DE55" s="387"/>
      <c r="DF55" s="387"/>
      <c r="DG55" s="387"/>
      <c r="DH55" s="387"/>
      <c r="DI55" s="387"/>
      <c r="DJ55" s="387"/>
      <c r="DK55" s="387"/>
      <c r="DL55" s="387"/>
      <c r="DM55" s="387"/>
      <c r="DN55" s="387"/>
      <c r="DO55" s="387"/>
      <c r="DP55" s="387"/>
      <c r="DQ55" s="387"/>
      <c r="DR55" s="387"/>
      <c r="DS55" s="387"/>
      <c r="DT55" s="387"/>
      <c r="DU55" s="387"/>
      <c r="DV55" s="387"/>
      <c r="DW55" s="387"/>
      <c r="DX55" s="387"/>
      <c r="DY55" s="387"/>
      <c r="DZ55" s="387"/>
      <c r="EA55" s="387"/>
      <c r="EB55" s="387"/>
      <c r="EC55" s="387"/>
      <c r="ED55" s="387"/>
      <c r="EE55" s="387"/>
      <c r="EF55" s="387"/>
      <c r="EG55" s="387"/>
      <c r="EH55" s="387"/>
      <c r="EI55" s="387"/>
      <c r="EJ55" s="387"/>
      <c r="EK55" s="387"/>
      <c r="EL55" s="387"/>
      <c r="EM55" s="387"/>
      <c r="EN55" s="387"/>
      <c r="EO55" s="387"/>
      <c r="EP55" s="387"/>
      <c r="EQ55" s="387"/>
      <c r="ER55" s="387"/>
      <c r="ES55" s="387"/>
      <c r="ET55" s="387"/>
      <c r="EU55" s="387"/>
      <c r="EV55" s="387"/>
      <c r="EW55" s="387"/>
      <c r="EX55" s="387"/>
      <c r="EY55" s="387"/>
      <c r="EZ55" s="387"/>
      <c r="FA55" s="387"/>
      <c r="FB55" s="387"/>
      <c r="FC55" s="387"/>
      <c r="FD55" s="387"/>
      <c r="FE55" s="387"/>
      <c r="FF55" s="387"/>
      <c r="FG55" s="387"/>
      <c r="FH55" s="387"/>
      <c r="FI55" s="387"/>
      <c r="FJ55" s="387"/>
      <c r="FK55" s="387"/>
      <c r="FL55" s="387"/>
      <c r="FM55" s="387"/>
      <c r="FN55" s="387"/>
      <c r="FO55" s="387"/>
      <c r="FP55" s="387"/>
      <c r="FQ55" s="387"/>
      <c r="FR55" s="387"/>
      <c r="FS55" s="387"/>
      <c r="FT55" s="387"/>
      <c r="FU55" s="387"/>
      <c r="FV55" s="387"/>
      <c r="FW55" s="387"/>
      <c r="FX55" s="387"/>
      <c r="FY55" s="387"/>
      <c r="FZ55" s="387"/>
      <c r="GA55" s="387"/>
      <c r="GB55" s="387"/>
      <c r="GC55" s="387"/>
      <c r="GD55" s="387"/>
      <c r="GE55" s="387"/>
      <c r="GF55" s="387"/>
      <c r="GG55" s="387"/>
      <c r="GH55" s="387"/>
      <c r="GI55" s="387"/>
      <c r="GJ55" s="387"/>
      <c r="GK55" s="387"/>
      <c r="GL55" s="387"/>
      <c r="GM55" s="387"/>
      <c r="GN55" s="387"/>
      <c r="GO55" s="387"/>
      <c r="GP55" s="387"/>
      <c r="GQ55" s="387"/>
      <c r="GR55" s="387"/>
      <c r="GS55" s="387"/>
      <c r="GT55" s="387"/>
      <c r="GU55" s="387"/>
      <c r="GV55" s="387"/>
      <c r="GW55" s="387"/>
      <c r="GX55" s="387"/>
      <c r="GY55" s="387"/>
      <c r="GZ55" s="387"/>
      <c r="HA55" s="387"/>
      <c r="HB55" s="387"/>
      <c r="HC55" s="387"/>
      <c r="HD55" s="387"/>
      <c r="HE55" s="387"/>
      <c r="HF55" s="387"/>
      <c r="HG55" s="387"/>
      <c r="HH55" s="387"/>
      <c r="HI55" s="387"/>
      <c r="HJ55" s="387"/>
      <c r="HK55" s="387"/>
      <c r="HL55" s="387"/>
      <c r="HM55" s="387"/>
      <c r="HN55" s="387"/>
      <c r="HO55" s="387"/>
      <c r="HP55" s="387"/>
      <c r="HQ55" s="387"/>
      <c r="HR55" s="387"/>
      <c r="HS55" s="387"/>
      <c r="HT55" s="387"/>
      <c r="HU55" s="387"/>
      <c r="HV55" s="387"/>
      <c r="HW55" s="387"/>
      <c r="HX55" s="387"/>
      <c r="HY55" s="387"/>
      <c r="HZ55" s="387"/>
      <c r="IA55" s="387"/>
      <c r="IB55" s="387"/>
      <c r="IC55" s="387"/>
      <c r="ID55" s="387"/>
      <c r="IE55" s="387"/>
      <c r="IF55" s="387"/>
      <c r="IG55" s="387"/>
      <c r="IH55" s="387"/>
      <c r="II55" s="387"/>
      <c r="IJ55" s="387"/>
      <c r="IK55" s="387"/>
      <c r="IL55" s="387"/>
      <c r="IM55" s="387"/>
      <c r="IN55" s="387"/>
      <c r="IO55" s="387"/>
      <c r="IP55" s="387"/>
      <c r="IQ55" s="387"/>
      <c r="IR55" s="387"/>
    </row>
    <row r="56" spans="1:252">
      <c r="A56" s="387"/>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387"/>
      <c r="BW56" s="387"/>
      <c r="BX56" s="387"/>
      <c r="BY56" s="387"/>
      <c r="BZ56" s="387"/>
      <c r="CA56" s="387"/>
      <c r="CB56" s="387"/>
      <c r="CC56" s="387"/>
      <c r="CD56" s="387"/>
      <c r="CE56" s="387"/>
      <c r="CF56" s="387"/>
      <c r="CG56" s="387"/>
      <c r="CH56" s="387"/>
      <c r="CI56" s="387"/>
      <c r="CJ56" s="387"/>
      <c r="CK56" s="387"/>
      <c r="CL56" s="387"/>
      <c r="CM56" s="387"/>
      <c r="CN56" s="387"/>
      <c r="CO56" s="387"/>
      <c r="CP56" s="387"/>
      <c r="CQ56" s="387"/>
      <c r="CR56" s="387"/>
      <c r="CS56" s="387"/>
      <c r="CT56" s="387"/>
      <c r="CU56" s="387"/>
      <c r="CV56" s="387"/>
      <c r="CW56" s="387"/>
      <c r="CX56" s="387"/>
      <c r="CY56" s="387"/>
      <c r="CZ56" s="387"/>
      <c r="DA56" s="387"/>
      <c r="DB56" s="387"/>
      <c r="DC56" s="387"/>
      <c r="DD56" s="387"/>
      <c r="DE56" s="387"/>
      <c r="DF56" s="387"/>
      <c r="DG56" s="387"/>
      <c r="DH56" s="387"/>
      <c r="DI56" s="387"/>
      <c r="DJ56" s="387"/>
      <c r="DK56" s="387"/>
      <c r="DL56" s="387"/>
      <c r="DM56" s="387"/>
      <c r="DN56" s="387"/>
      <c r="DO56" s="387"/>
      <c r="DP56" s="387"/>
      <c r="DQ56" s="387"/>
      <c r="DR56" s="387"/>
      <c r="DS56" s="387"/>
      <c r="DT56" s="387"/>
      <c r="DU56" s="387"/>
      <c r="DV56" s="387"/>
      <c r="DW56" s="387"/>
      <c r="DX56" s="387"/>
      <c r="DY56" s="387"/>
      <c r="DZ56" s="387"/>
      <c r="EA56" s="387"/>
      <c r="EB56" s="387"/>
      <c r="EC56" s="387"/>
      <c r="ED56" s="387"/>
      <c r="EE56" s="387"/>
      <c r="EF56" s="387"/>
      <c r="EG56" s="387"/>
      <c r="EH56" s="387"/>
      <c r="EI56" s="387"/>
      <c r="EJ56" s="387"/>
      <c r="EK56" s="387"/>
      <c r="EL56" s="387"/>
      <c r="EM56" s="387"/>
      <c r="EN56" s="387"/>
      <c r="EO56" s="387"/>
      <c r="EP56" s="387"/>
      <c r="EQ56" s="387"/>
      <c r="ER56" s="387"/>
      <c r="ES56" s="387"/>
      <c r="ET56" s="387"/>
      <c r="EU56" s="387"/>
      <c r="EV56" s="387"/>
      <c r="EW56" s="387"/>
      <c r="EX56" s="387"/>
      <c r="EY56" s="387"/>
      <c r="EZ56" s="387"/>
      <c r="FA56" s="387"/>
      <c r="FB56" s="387"/>
      <c r="FC56" s="387"/>
      <c r="FD56" s="387"/>
      <c r="FE56" s="387"/>
      <c r="FF56" s="387"/>
      <c r="FG56" s="387"/>
      <c r="FH56" s="387"/>
      <c r="FI56" s="387"/>
      <c r="FJ56" s="387"/>
      <c r="FK56" s="387"/>
      <c r="FL56" s="387"/>
      <c r="FM56" s="387"/>
      <c r="FN56" s="387"/>
      <c r="FO56" s="387"/>
      <c r="FP56" s="387"/>
      <c r="FQ56" s="387"/>
      <c r="FR56" s="387"/>
      <c r="FS56" s="387"/>
      <c r="FT56" s="387"/>
      <c r="FU56" s="387"/>
      <c r="FV56" s="387"/>
      <c r="FW56" s="387"/>
      <c r="FX56" s="387"/>
      <c r="FY56" s="387"/>
      <c r="FZ56" s="387"/>
      <c r="GA56" s="387"/>
      <c r="GB56" s="387"/>
      <c r="GC56" s="387"/>
      <c r="GD56" s="387"/>
      <c r="GE56" s="387"/>
      <c r="GF56" s="387"/>
      <c r="GG56" s="387"/>
      <c r="GH56" s="387"/>
      <c r="GI56" s="387"/>
      <c r="GJ56" s="387"/>
      <c r="GK56" s="387"/>
      <c r="GL56" s="387"/>
      <c r="GM56" s="387"/>
      <c r="GN56" s="387"/>
      <c r="GO56" s="387"/>
      <c r="GP56" s="387"/>
      <c r="GQ56" s="387"/>
      <c r="GR56" s="387"/>
      <c r="GS56" s="387"/>
      <c r="GT56" s="387"/>
      <c r="GU56" s="387"/>
      <c r="GV56" s="387"/>
      <c r="GW56" s="387"/>
      <c r="GX56" s="387"/>
      <c r="GY56" s="387"/>
      <c r="GZ56" s="387"/>
      <c r="HA56" s="387"/>
      <c r="HB56" s="387"/>
      <c r="HC56" s="387"/>
      <c r="HD56" s="387"/>
      <c r="HE56" s="387"/>
      <c r="HF56" s="387"/>
      <c r="HG56" s="387"/>
      <c r="HH56" s="387"/>
      <c r="HI56" s="387"/>
      <c r="HJ56" s="387"/>
      <c r="HK56" s="387"/>
      <c r="HL56" s="387"/>
      <c r="HM56" s="387"/>
      <c r="HN56" s="387"/>
      <c r="HO56" s="387"/>
      <c r="HP56" s="387"/>
      <c r="HQ56" s="387"/>
      <c r="HR56" s="387"/>
      <c r="HS56" s="387"/>
      <c r="HT56" s="387"/>
      <c r="HU56" s="387"/>
      <c r="HV56" s="387"/>
      <c r="HW56" s="387"/>
      <c r="HX56" s="387"/>
      <c r="HY56" s="387"/>
      <c r="HZ56" s="387"/>
      <c r="IA56" s="387"/>
      <c r="IB56" s="387"/>
      <c r="IC56" s="387"/>
      <c r="ID56" s="387"/>
      <c r="IE56" s="387"/>
      <c r="IF56" s="387"/>
      <c r="IG56" s="387"/>
      <c r="IH56" s="387"/>
      <c r="II56" s="387"/>
      <c r="IJ56" s="387"/>
      <c r="IK56" s="387"/>
      <c r="IL56" s="387"/>
      <c r="IM56" s="387"/>
      <c r="IN56" s="387"/>
      <c r="IO56" s="387"/>
      <c r="IP56" s="387"/>
      <c r="IQ56" s="387"/>
      <c r="IR56" s="387"/>
    </row>
    <row r="57" spans="1:252">
      <c r="A57" s="388"/>
      <c r="B57" s="38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7"/>
      <c r="BR57" s="387"/>
      <c r="BS57" s="387"/>
      <c r="BT57" s="387"/>
      <c r="BU57" s="387"/>
      <c r="BV57" s="387"/>
      <c r="BW57" s="387"/>
      <c r="BX57" s="387"/>
      <c r="BY57" s="387"/>
      <c r="BZ57" s="387"/>
      <c r="CA57" s="387"/>
      <c r="CB57" s="387"/>
      <c r="CC57" s="387"/>
      <c r="CD57" s="387"/>
      <c r="CE57" s="387"/>
      <c r="CF57" s="387"/>
      <c r="CG57" s="387"/>
      <c r="CH57" s="387"/>
      <c r="CI57" s="387"/>
      <c r="CJ57" s="387"/>
      <c r="CK57" s="387"/>
      <c r="CL57" s="387"/>
      <c r="CM57" s="387"/>
      <c r="CN57" s="387"/>
      <c r="CO57" s="387"/>
      <c r="CP57" s="387"/>
      <c r="CQ57" s="387"/>
      <c r="CR57" s="387"/>
      <c r="CS57" s="387"/>
      <c r="CT57" s="387"/>
      <c r="CU57" s="387"/>
      <c r="CV57" s="387"/>
      <c r="CW57" s="387"/>
      <c r="CX57" s="387"/>
      <c r="CY57" s="387"/>
      <c r="CZ57" s="387"/>
      <c r="DA57" s="387"/>
      <c r="DB57" s="387"/>
      <c r="DC57" s="387"/>
      <c r="DD57" s="387"/>
      <c r="DE57" s="387"/>
      <c r="DF57" s="387"/>
      <c r="DG57" s="387"/>
      <c r="DH57" s="387"/>
      <c r="DI57" s="387"/>
      <c r="DJ57" s="387"/>
      <c r="DK57" s="387"/>
      <c r="DL57" s="387"/>
      <c r="DM57" s="387"/>
      <c r="DN57" s="387"/>
      <c r="DO57" s="387"/>
      <c r="DP57" s="387"/>
      <c r="DQ57" s="387"/>
      <c r="DR57" s="387"/>
      <c r="DS57" s="387"/>
      <c r="DT57" s="387"/>
      <c r="DU57" s="387"/>
      <c r="DV57" s="387"/>
      <c r="DW57" s="387"/>
      <c r="DX57" s="387"/>
      <c r="DY57" s="387"/>
      <c r="DZ57" s="387"/>
      <c r="EA57" s="387"/>
      <c r="EB57" s="387"/>
      <c r="EC57" s="387"/>
      <c r="ED57" s="387"/>
      <c r="EE57" s="387"/>
      <c r="EF57" s="387"/>
      <c r="EG57" s="387"/>
      <c r="EH57" s="387"/>
      <c r="EI57" s="387"/>
      <c r="EJ57" s="387"/>
      <c r="EK57" s="387"/>
      <c r="EL57" s="387"/>
      <c r="EM57" s="387"/>
      <c r="EN57" s="387"/>
      <c r="EO57" s="387"/>
      <c r="EP57" s="387"/>
      <c r="EQ57" s="387"/>
      <c r="ER57" s="387"/>
      <c r="ES57" s="387"/>
      <c r="ET57" s="387"/>
      <c r="EU57" s="387"/>
      <c r="EV57" s="387"/>
      <c r="EW57" s="387"/>
      <c r="EX57" s="387"/>
      <c r="EY57" s="387"/>
      <c r="EZ57" s="387"/>
      <c r="FA57" s="387"/>
      <c r="FB57" s="387"/>
      <c r="FC57" s="387"/>
      <c r="FD57" s="387"/>
      <c r="FE57" s="387"/>
      <c r="FF57" s="387"/>
      <c r="FG57" s="387"/>
      <c r="FH57" s="387"/>
      <c r="FI57" s="387"/>
      <c r="FJ57" s="387"/>
      <c r="FK57" s="387"/>
      <c r="FL57" s="387"/>
      <c r="FM57" s="387"/>
      <c r="FN57" s="387"/>
      <c r="FO57" s="387"/>
      <c r="FP57" s="387"/>
      <c r="FQ57" s="387"/>
      <c r="FR57" s="387"/>
      <c r="FS57" s="387"/>
      <c r="FT57" s="387"/>
      <c r="FU57" s="387"/>
      <c r="FV57" s="387"/>
      <c r="FW57" s="387"/>
      <c r="FX57" s="387"/>
      <c r="FY57" s="387"/>
      <c r="FZ57" s="387"/>
      <c r="GA57" s="387"/>
      <c r="GB57" s="387"/>
      <c r="GC57" s="387"/>
      <c r="GD57" s="387"/>
      <c r="GE57" s="387"/>
      <c r="GF57" s="387"/>
      <c r="GG57" s="387"/>
      <c r="GH57" s="387"/>
      <c r="GI57" s="387"/>
      <c r="GJ57" s="387"/>
      <c r="GK57" s="387"/>
      <c r="GL57" s="387"/>
      <c r="GM57" s="387"/>
      <c r="GN57" s="387"/>
      <c r="GO57" s="387"/>
      <c r="GP57" s="387"/>
      <c r="GQ57" s="387"/>
      <c r="GR57" s="387"/>
      <c r="GS57" s="387"/>
      <c r="GT57" s="387"/>
      <c r="GU57" s="387"/>
      <c r="GV57" s="387"/>
      <c r="GW57" s="387"/>
      <c r="GX57" s="387"/>
      <c r="GY57" s="387"/>
      <c r="GZ57" s="387"/>
      <c r="HA57" s="387"/>
      <c r="HB57" s="387"/>
      <c r="HC57" s="387"/>
      <c r="HD57" s="387"/>
      <c r="HE57" s="387"/>
      <c r="HF57" s="387"/>
      <c r="HG57" s="387"/>
      <c r="HH57" s="387"/>
      <c r="HI57" s="387"/>
      <c r="HJ57" s="387"/>
      <c r="HK57" s="387"/>
      <c r="HL57" s="387"/>
      <c r="HM57" s="387"/>
      <c r="HN57" s="387"/>
      <c r="HO57" s="387"/>
      <c r="HP57" s="387"/>
      <c r="HQ57" s="387"/>
      <c r="HR57" s="387"/>
      <c r="HS57" s="387"/>
      <c r="HT57" s="387"/>
      <c r="HU57" s="387"/>
      <c r="HV57" s="387"/>
      <c r="HW57" s="387"/>
      <c r="HX57" s="387"/>
      <c r="HY57" s="387"/>
      <c r="HZ57" s="387"/>
      <c r="IA57" s="387"/>
      <c r="IB57" s="387"/>
      <c r="IC57" s="387"/>
      <c r="ID57" s="387"/>
      <c r="IE57" s="387"/>
      <c r="IF57" s="387"/>
      <c r="IG57" s="387"/>
      <c r="IH57" s="387"/>
      <c r="II57" s="387"/>
      <c r="IJ57" s="387"/>
      <c r="IK57" s="387"/>
      <c r="IL57" s="387"/>
      <c r="IM57" s="387"/>
      <c r="IN57" s="387"/>
      <c r="IO57" s="387"/>
      <c r="IP57" s="387"/>
      <c r="IQ57" s="387"/>
      <c r="IR57" s="387"/>
    </row>
    <row r="58" spans="1:252">
      <c r="A58" s="387"/>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7"/>
      <c r="BB58" s="387"/>
      <c r="BC58" s="387"/>
      <c r="BD58" s="387"/>
      <c r="BE58" s="387"/>
      <c r="BF58" s="387"/>
      <c r="BG58" s="387"/>
      <c r="BH58" s="387"/>
      <c r="BI58" s="387"/>
      <c r="BJ58" s="387"/>
      <c r="BK58" s="387"/>
      <c r="BL58" s="387"/>
      <c r="BM58" s="387"/>
      <c r="BN58" s="387"/>
      <c r="BO58" s="387"/>
      <c r="BP58" s="387"/>
      <c r="BQ58" s="387"/>
      <c r="BR58" s="387"/>
      <c r="BS58" s="387"/>
      <c r="BT58" s="387"/>
      <c r="BU58" s="387"/>
      <c r="BV58" s="387"/>
      <c r="BW58" s="387"/>
      <c r="BX58" s="387"/>
      <c r="BY58" s="387"/>
      <c r="BZ58" s="387"/>
      <c r="CA58" s="387"/>
      <c r="CB58" s="387"/>
      <c r="CC58" s="387"/>
      <c r="CD58" s="387"/>
      <c r="CE58" s="387"/>
      <c r="CF58" s="387"/>
      <c r="CG58" s="387"/>
      <c r="CH58" s="387"/>
      <c r="CI58" s="387"/>
      <c r="CJ58" s="387"/>
      <c r="CK58" s="387"/>
      <c r="CL58" s="387"/>
      <c r="CM58" s="387"/>
      <c r="CN58" s="387"/>
      <c r="CO58" s="387"/>
      <c r="CP58" s="387"/>
      <c r="CQ58" s="387"/>
      <c r="CR58" s="387"/>
      <c r="CS58" s="387"/>
      <c r="CT58" s="387"/>
      <c r="CU58" s="387"/>
      <c r="CV58" s="387"/>
      <c r="CW58" s="387"/>
      <c r="CX58" s="387"/>
      <c r="CY58" s="387"/>
      <c r="CZ58" s="387"/>
      <c r="DA58" s="387"/>
      <c r="DB58" s="387"/>
      <c r="DC58" s="387"/>
      <c r="DD58" s="387"/>
      <c r="DE58" s="387"/>
      <c r="DF58" s="387"/>
      <c r="DG58" s="387"/>
      <c r="DH58" s="387"/>
      <c r="DI58" s="387"/>
      <c r="DJ58" s="387"/>
      <c r="DK58" s="387"/>
      <c r="DL58" s="387"/>
      <c r="DM58" s="387"/>
      <c r="DN58" s="387"/>
      <c r="DO58" s="387"/>
      <c r="DP58" s="387"/>
      <c r="DQ58" s="387"/>
      <c r="DR58" s="387"/>
      <c r="DS58" s="387"/>
      <c r="DT58" s="387"/>
      <c r="DU58" s="387"/>
      <c r="DV58" s="387"/>
      <c r="DW58" s="387"/>
      <c r="DX58" s="387"/>
      <c r="DY58" s="387"/>
      <c r="DZ58" s="387"/>
      <c r="EA58" s="387"/>
      <c r="EB58" s="387"/>
      <c r="EC58" s="387"/>
      <c r="ED58" s="387"/>
      <c r="EE58" s="387"/>
      <c r="EF58" s="387"/>
      <c r="EG58" s="387"/>
      <c r="EH58" s="387"/>
      <c r="EI58" s="387"/>
      <c r="EJ58" s="387"/>
      <c r="EK58" s="387"/>
      <c r="EL58" s="387"/>
      <c r="EM58" s="387"/>
      <c r="EN58" s="387"/>
      <c r="EO58" s="387"/>
      <c r="EP58" s="387"/>
      <c r="EQ58" s="387"/>
      <c r="ER58" s="387"/>
      <c r="ES58" s="387"/>
      <c r="ET58" s="387"/>
      <c r="EU58" s="387"/>
      <c r="EV58" s="387"/>
      <c r="EW58" s="387"/>
      <c r="EX58" s="387"/>
      <c r="EY58" s="387"/>
      <c r="EZ58" s="387"/>
      <c r="FA58" s="387"/>
      <c r="FB58" s="387"/>
      <c r="FC58" s="387"/>
      <c r="FD58" s="387"/>
      <c r="FE58" s="387"/>
      <c r="FF58" s="387"/>
      <c r="FG58" s="387"/>
      <c r="FH58" s="387"/>
      <c r="FI58" s="387"/>
      <c r="FJ58" s="387"/>
      <c r="FK58" s="387"/>
      <c r="FL58" s="387"/>
      <c r="FM58" s="387"/>
      <c r="FN58" s="387"/>
      <c r="FO58" s="387"/>
      <c r="FP58" s="387"/>
      <c r="FQ58" s="387"/>
      <c r="FR58" s="387"/>
      <c r="FS58" s="387"/>
      <c r="FT58" s="387"/>
      <c r="FU58" s="387"/>
      <c r="FV58" s="387"/>
      <c r="FW58" s="387"/>
      <c r="FX58" s="387"/>
      <c r="FY58" s="387"/>
      <c r="FZ58" s="387"/>
      <c r="GA58" s="387"/>
      <c r="GB58" s="387"/>
      <c r="GC58" s="387"/>
      <c r="GD58" s="387"/>
      <c r="GE58" s="387"/>
      <c r="GF58" s="387"/>
      <c r="GG58" s="387"/>
      <c r="GH58" s="387"/>
      <c r="GI58" s="387"/>
      <c r="GJ58" s="387"/>
      <c r="GK58" s="387"/>
      <c r="GL58" s="387"/>
      <c r="GM58" s="387"/>
      <c r="GN58" s="387"/>
      <c r="GO58" s="387"/>
      <c r="GP58" s="387"/>
      <c r="GQ58" s="387"/>
      <c r="GR58" s="387"/>
      <c r="GS58" s="387"/>
      <c r="GT58" s="387"/>
      <c r="GU58" s="387"/>
      <c r="GV58" s="387"/>
      <c r="GW58" s="387"/>
      <c r="GX58" s="387"/>
      <c r="GY58" s="387"/>
      <c r="GZ58" s="387"/>
      <c r="HA58" s="387"/>
      <c r="HB58" s="387"/>
      <c r="HC58" s="387"/>
      <c r="HD58" s="387"/>
      <c r="HE58" s="387"/>
      <c r="HF58" s="387"/>
      <c r="HG58" s="387"/>
      <c r="HH58" s="387"/>
      <c r="HI58" s="387"/>
      <c r="HJ58" s="387"/>
      <c r="HK58" s="387"/>
      <c r="HL58" s="387"/>
      <c r="HM58" s="387"/>
      <c r="HN58" s="387"/>
      <c r="HO58" s="387"/>
      <c r="HP58" s="387"/>
      <c r="HQ58" s="387"/>
      <c r="HR58" s="387"/>
      <c r="HS58" s="387"/>
      <c r="HT58" s="387"/>
      <c r="HU58" s="387"/>
      <c r="HV58" s="387"/>
      <c r="HW58" s="387"/>
      <c r="HX58" s="387"/>
      <c r="HY58" s="387"/>
      <c r="HZ58" s="387"/>
      <c r="IA58" s="387"/>
      <c r="IB58" s="387"/>
      <c r="IC58" s="387"/>
      <c r="ID58" s="387"/>
      <c r="IE58" s="387"/>
      <c r="IF58" s="387"/>
      <c r="IG58" s="387"/>
      <c r="IH58" s="387"/>
      <c r="II58" s="387"/>
      <c r="IJ58" s="387"/>
      <c r="IK58" s="387"/>
      <c r="IL58" s="387"/>
      <c r="IM58" s="387"/>
      <c r="IN58" s="387"/>
      <c r="IO58" s="387"/>
      <c r="IP58" s="387"/>
      <c r="IQ58" s="387"/>
      <c r="IR58" s="387"/>
    </row>
    <row r="59" spans="1:252">
      <c r="A59" s="388"/>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7"/>
      <c r="BB59" s="387"/>
      <c r="BC59" s="387"/>
      <c r="BD59" s="387"/>
      <c r="BE59" s="387"/>
      <c r="BF59" s="387"/>
      <c r="BG59" s="387"/>
      <c r="BH59" s="387"/>
      <c r="BI59" s="387"/>
      <c r="BJ59" s="387"/>
      <c r="BK59" s="387"/>
      <c r="BL59" s="387"/>
      <c r="BM59" s="387"/>
      <c r="BN59" s="387"/>
      <c r="BO59" s="387"/>
      <c r="BP59" s="387"/>
      <c r="BQ59" s="387"/>
      <c r="BR59" s="387"/>
      <c r="BS59" s="387"/>
      <c r="BT59" s="387"/>
      <c r="BU59" s="387"/>
      <c r="BV59" s="387"/>
      <c r="BW59" s="387"/>
      <c r="BX59" s="387"/>
      <c r="BY59" s="387"/>
      <c r="BZ59" s="387"/>
      <c r="CA59" s="387"/>
      <c r="CB59" s="387"/>
      <c r="CC59" s="387"/>
      <c r="CD59" s="387"/>
      <c r="CE59" s="387"/>
      <c r="CF59" s="387"/>
      <c r="CG59" s="387"/>
      <c r="CH59" s="387"/>
      <c r="CI59" s="387"/>
      <c r="CJ59" s="387"/>
      <c r="CK59" s="387"/>
      <c r="CL59" s="387"/>
      <c r="CM59" s="387"/>
      <c r="CN59" s="387"/>
      <c r="CO59" s="387"/>
      <c r="CP59" s="387"/>
      <c r="CQ59" s="387"/>
      <c r="CR59" s="387"/>
      <c r="CS59" s="387"/>
      <c r="CT59" s="387"/>
      <c r="CU59" s="387"/>
      <c r="CV59" s="387"/>
      <c r="CW59" s="387"/>
      <c r="CX59" s="387"/>
      <c r="CY59" s="387"/>
      <c r="CZ59" s="387"/>
      <c r="DA59" s="387"/>
      <c r="DB59" s="387"/>
      <c r="DC59" s="387"/>
      <c r="DD59" s="387"/>
      <c r="DE59" s="387"/>
      <c r="DF59" s="387"/>
      <c r="DG59" s="387"/>
      <c r="DH59" s="387"/>
      <c r="DI59" s="387"/>
      <c r="DJ59" s="387"/>
      <c r="DK59" s="387"/>
      <c r="DL59" s="387"/>
      <c r="DM59" s="387"/>
      <c r="DN59" s="387"/>
      <c r="DO59" s="387"/>
      <c r="DP59" s="387"/>
      <c r="DQ59" s="387"/>
      <c r="DR59" s="387"/>
      <c r="DS59" s="387"/>
      <c r="DT59" s="387"/>
      <c r="DU59" s="387"/>
      <c r="DV59" s="387"/>
      <c r="DW59" s="387"/>
      <c r="DX59" s="387"/>
      <c r="DY59" s="387"/>
      <c r="DZ59" s="387"/>
      <c r="EA59" s="387"/>
      <c r="EB59" s="387"/>
      <c r="EC59" s="387"/>
      <c r="ED59" s="387"/>
      <c r="EE59" s="387"/>
      <c r="EF59" s="387"/>
      <c r="EG59" s="387"/>
      <c r="EH59" s="387"/>
      <c r="EI59" s="387"/>
      <c r="EJ59" s="387"/>
      <c r="EK59" s="387"/>
      <c r="EL59" s="387"/>
      <c r="EM59" s="387"/>
      <c r="EN59" s="387"/>
      <c r="EO59" s="387"/>
      <c r="EP59" s="387"/>
      <c r="EQ59" s="387"/>
      <c r="ER59" s="387"/>
      <c r="ES59" s="387"/>
      <c r="ET59" s="387"/>
      <c r="EU59" s="387"/>
      <c r="EV59" s="387"/>
      <c r="EW59" s="387"/>
      <c r="EX59" s="387"/>
      <c r="EY59" s="387"/>
      <c r="EZ59" s="387"/>
      <c r="FA59" s="387"/>
      <c r="FB59" s="387"/>
      <c r="FC59" s="387"/>
      <c r="FD59" s="387"/>
      <c r="FE59" s="387"/>
      <c r="FF59" s="387"/>
      <c r="FG59" s="387"/>
      <c r="FH59" s="387"/>
      <c r="FI59" s="387"/>
      <c r="FJ59" s="387"/>
      <c r="FK59" s="387"/>
      <c r="FL59" s="387"/>
      <c r="FM59" s="387"/>
      <c r="FN59" s="387"/>
      <c r="FO59" s="387"/>
      <c r="FP59" s="387"/>
      <c r="FQ59" s="387"/>
      <c r="FR59" s="387"/>
      <c r="FS59" s="387"/>
      <c r="FT59" s="387"/>
      <c r="FU59" s="387"/>
      <c r="FV59" s="387"/>
      <c r="FW59" s="387"/>
      <c r="FX59" s="387"/>
      <c r="FY59" s="387"/>
      <c r="FZ59" s="387"/>
      <c r="GA59" s="387"/>
      <c r="GB59" s="387"/>
      <c r="GC59" s="387"/>
      <c r="GD59" s="387"/>
      <c r="GE59" s="387"/>
      <c r="GF59" s="387"/>
      <c r="GG59" s="387"/>
      <c r="GH59" s="387"/>
      <c r="GI59" s="387"/>
      <c r="GJ59" s="387"/>
      <c r="GK59" s="387"/>
      <c r="GL59" s="387"/>
      <c r="GM59" s="387"/>
      <c r="GN59" s="387"/>
      <c r="GO59" s="387"/>
      <c r="GP59" s="387"/>
      <c r="GQ59" s="387"/>
      <c r="GR59" s="387"/>
      <c r="GS59" s="387"/>
      <c r="GT59" s="387"/>
      <c r="GU59" s="387"/>
      <c r="GV59" s="387"/>
      <c r="GW59" s="387"/>
      <c r="GX59" s="387"/>
      <c r="GY59" s="387"/>
      <c r="GZ59" s="387"/>
      <c r="HA59" s="387"/>
      <c r="HB59" s="387"/>
      <c r="HC59" s="387"/>
      <c r="HD59" s="387"/>
      <c r="HE59" s="387"/>
      <c r="HF59" s="387"/>
      <c r="HG59" s="387"/>
      <c r="HH59" s="387"/>
      <c r="HI59" s="387"/>
      <c r="HJ59" s="387"/>
      <c r="HK59" s="387"/>
      <c r="HL59" s="387"/>
      <c r="HM59" s="387"/>
      <c r="HN59" s="387"/>
      <c r="HO59" s="387"/>
      <c r="HP59" s="387"/>
      <c r="HQ59" s="387"/>
      <c r="HR59" s="387"/>
      <c r="HS59" s="387"/>
      <c r="HT59" s="387"/>
      <c r="HU59" s="387"/>
      <c r="HV59" s="387"/>
      <c r="HW59" s="387"/>
      <c r="HX59" s="387"/>
      <c r="HY59" s="387"/>
      <c r="HZ59" s="387"/>
      <c r="IA59" s="387"/>
      <c r="IB59" s="387"/>
      <c r="IC59" s="387"/>
      <c r="ID59" s="387"/>
      <c r="IE59" s="387"/>
      <c r="IF59" s="387"/>
      <c r="IG59" s="387"/>
      <c r="IH59" s="387"/>
      <c r="II59" s="387"/>
      <c r="IJ59" s="387"/>
      <c r="IK59" s="387"/>
      <c r="IL59" s="387"/>
      <c r="IM59" s="387"/>
      <c r="IN59" s="387"/>
      <c r="IO59" s="387"/>
      <c r="IP59" s="387"/>
      <c r="IQ59" s="387"/>
      <c r="IR59" s="387"/>
    </row>
    <row r="60" spans="1:252">
      <c r="A60" s="387"/>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7"/>
      <c r="AY60" s="387"/>
      <c r="AZ60" s="387"/>
      <c r="BA60" s="387"/>
      <c r="BB60" s="387"/>
      <c r="BC60" s="387"/>
      <c r="BD60" s="387"/>
      <c r="BE60" s="387"/>
      <c r="BF60" s="387"/>
      <c r="BG60" s="387"/>
      <c r="BH60" s="387"/>
      <c r="BI60" s="387"/>
      <c r="BJ60" s="387"/>
      <c r="BK60" s="387"/>
      <c r="BL60" s="387"/>
      <c r="BM60" s="387"/>
      <c r="BN60" s="387"/>
      <c r="BO60" s="387"/>
      <c r="BP60" s="387"/>
      <c r="BQ60" s="387"/>
      <c r="BR60" s="387"/>
      <c r="BS60" s="387"/>
      <c r="BT60" s="387"/>
      <c r="BU60" s="387"/>
      <c r="BV60" s="387"/>
      <c r="BW60" s="387"/>
      <c r="BX60" s="387"/>
      <c r="BY60" s="387"/>
      <c r="BZ60" s="387"/>
      <c r="CA60" s="387"/>
      <c r="CB60" s="387"/>
      <c r="CC60" s="387"/>
      <c r="CD60" s="387"/>
      <c r="CE60" s="387"/>
      <c r="CF60" s="387"/>
      <c r="CG60" s="387"/>
      <c r="CH60" s="387"/>
      <c r="CI60" s="387"/>
      <c r="CJ60" s="387"/>
      <c r="CK60" s="387"/>
      <c r="CL60" s="387"/>
      <c r="CM60" s="387"/>
      <c r="CN60" s="387"/>
      <c r="CO60" s="387"/>
      <c r="CP60" s="387"/>
      <c r="CQ60" s="387"/>
      <c r="CR60" s="387"/>
      <c r="CS60" s="387"/>
      <c r="CT60" s="387"/>
      <c r="CU60" s="387"/>
      <c r="CV60" s="387"/>
      <c r="CW60" s="387"/>
      <c r="CX60" s="387"/>
      <c r="CY60" s="387"/>
      <c r="CZ60" s="387"/>
      <c r="DA60" s="387"/>
      <c r="DB60" s="387"/>
      <c r="DC60" s="387"/>
      <c r="DD60" s="387"/>
      <c r="DE60" s="387"/>
      <c r="DF60" s="387"/>
      <c r="DG60" s="387"/>
      <c r="DH60" s="387"/>
      <c r="DI60" s="387"/>
      <c r="DJ60" s="387"/>
      <c r="DK60" s="387"/>
      <c r="DL60" s="387"/>
      <c r="DM60" s="387"/>
      <c r="DN60" s="387"/>
      <c r="DO60" s="387"/>
      <c r="DP60" s="387"/>
      <c r="DQ60" s="387"/>
      <c r="DR60" s="387"/>
      <c r="DS60" s="387"/>
      <c r="DT60" s="387"/>
      <c r="DU60" s="387"/>
      <c r="DV60" s="387"/>
      <c r="DW60" s="387"/>
      <c r="DX60" s="387"/>
      <c r="DY60" s="387"/>
      <c r="DZ60" s="387"/>
      <c r="EA60" s="387"/>
      <c r="EB60" s="387"/>
      <c r="EC60" s="387"/>
      <c r="ED60" s="387"/>
      <c r="EE60" s="387"/>
      <c r="EF60" s="387"/>
      <c r="EG60" s="387"/>
      <c r="EH60" s="387"/>
      <c r="EI60" s="387"/>
      <c r="EJ60" s="387"/>
      <c r="EK60" s="387"/>
      <c r="EL60" s="387"/>
      <c r="EM60" s="387"/>
      <c r="EN60" s="387"/>
      <c r="EO60" s="387"/>
      <c r="EP60" s="387"/>
      <c r="EQ60" s="387"/>
      <c r="ER60" s="387"/>
      <c r="ES60" s="387"/>
      <c r="ET60" s="387"/>
      <c r="EU60" s="387"/>
      <c r="EV60" s="387"/>
      <c r="EW60" s="387"/>
      <c r="EX60" s="387"/>
      <c r="EY60" s="387"/>
      <c r="EZ60" s="387"/>
      <c r="FA60" s="387"/>
      <c r="FB60" s="387"/>
      <c r="FC60" s="387"/>
      <c r="FD60" s="387"/>
      <c r="FE60" s="387"/>
      <c r="FF60" s="387"/>
      <c r="FG60" s="387"/>
      <c r="FH60" s="387"/>
      <c r="FI60" s="387"/>
      <c r="FJ60" s="387"/>
      <c r="FK60" s="387"/>
      <c r="FL60" s="387"/>
      <c r="FM60" s="387"/>
      <c r="FN60" s="387"/>
      <c r="FO60" s="387"/>
      <c r="FP60" s="387"/>
      <c r="FQ60" s="387"/>
      <c r="FR60" s="387"/>
      <c r="FS60" s="387"/>
      <c r="FT60" s="387"/>
      <c r="FU60" s="387"/>
      <c r="FV60" s="387"/>
      <c r="FW60" s="387"/>
      <c r="FX60" s="387"/>
      <c r="FY60" s="387"/>
      <c r="FZ60" s="387"/>
      <c r="GA60" s="387"/>
      <c r="GB60" s="387"/>
      <c r="GC60" s="387"/>
      <c r="GD60" s="387"/>
      <c r="GE60" s="387"/>
      <c r="GF60" s="387"/>
      <c r="GG60" s="387"/>
      <c r="GH60" s="387"/>
      <c r="GI60" s="387"/>
      <c r="GJ60" s="387"/>
      <c r="GK60" s="387"/>
      <c r="GL60" s="387"/>
      <c r="GM60" s="387"/>
      <c r="GN60" s="387"/>
      <c r="GO60" s="387"/>
      <c r="GP60" s="387"/>
      <c r="GQ60" s="387"/>
      <c r="GR60" s="387"/>
      <c r="GS60" s="387"/>
      <c r="GT60" s="387"/>
      <c r="GU60" s="387"/>
      <c r="GV60" s="387"/>
      <c r="GW60" s="387"/>
      <c r="GX60" s="387"/>
      <c r="GY60" s="387"/>
      <c r="GZ60" s="387"/>
      <c r="HA60" s="387"/>
      <c r="HB60" s="387"/>
      <c r="HC60" s="387"/>
      <c r="HD60" s="387"/>
      <c r="HE60" s="387"/>
      <c r="HF60" s="387"/>
      <c r="HG60" s="387"/>
      <c r="HH60" s="387"/>
      <c r="HI60" s="387"/>
      <c r="HJ60" s="387"/>
      <c r="HK60" s="387"/>
      <c r="HL60" s="387"/>
      <c r="HM60" s="387"/>
      <c r="HN60" s="387"/>
      <c r="HO60" s="387"/>
      <c r="HP60" s="387"/>
      <c r="HQ60" s="387"/>
      <c r="HR60" s="387"/>
      <c r="HS60" s="387"/>
      <c r="HT60" s="387"/>
      <c r="HU60" s="387"/>
      <c r="HV60" s="387"/>
      <c r="HW60" s="387"/>
      <c r="HX60" s="387"/>
      <c r="HY60" s="387"/>
      <c r="HZ60" s="387"/>
      <c r="IA60" s="387"/>
      <c r="IB60" s="387"/>
      <c r="IC60" s="387"/>
      <c r="ID60" s="387"/>
      <c r="IE60" s="387"/>
      <c r="IF60" s="387"/>
      <c r="IG60" s="387"/>
      <c r="IH60" s="387"/>
      <c r="II60" s="387"/>
      <c r="IJ60" s="387"/>
      <c r="IK60" s="387"/>
      <c r="IL60" s="387"/>
      <c r="IM60" s="387"/>
      <c r="IN60" s="387"/>
      <c r="IO60" s="387"/>
      <c r="IP60" s="387"/>
      <c r="IQ60" s="387"/>
      <c r="IR60" s="387"/>
    </row>
    <row r="61" spans="1:252">
      <c r="A61" s="387"/>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7"/>
      <c r="AY61" s="387"/>
      <c r="AZ61" s="387"/>
      <c r="BA61" s="387"/>
      <c r="BB61" s="387"/>
      <c r="BC61" s="387"/>
      <c r="BD61" s="387"/>
      <c r="BE61" s="387"/>
      <c r="BF61" s="387"/>
      <c r="BG61" s="387"/>
      <c r="BH61" s="387"/>
      <c r="BI61" s="387"/>
      <c r="BJ61" s="387"/>
      <c r="BK61" s="387"/>
      <c r="BL61" s="387"/>
      <c r="BM61" s="387"/>
      <c r="BN61" s="387"/>
      <c r="BO61" s="387"/>
      <c r="BP61" s="387"/>
      <c r="BQ61" s="387"/>
      <c r="BR61" s="387"/>
      <c r="BS61" s="387"/>
      <c r="BT61" s="387"/>
      <c r="BU61" s="387"/>
      <c r="BV61" s="387"/>
      <c r="BW61" s="387"/>
      <c r="BX61" s="387"/>
      <c r="BY61" s="387"/>
      <c r="BZ61" s="387"/>
      <c r="CA61" s="387"/>
      <c r="CB61" s="387"/>
      <c r="CC61" s="387"/>
      <c r="CD61" s="387"/>
      <c r="CE61" s="387"/>
      <c r="CF61" s="387"/>
      <c r="CG61" s="387"/>
      <c r="CH61" s="387"/>
      <c r="CI61" s="387"/>
      <c r="CJ61" s="387"/>
      <c r="CK61" s="387"/>
      <c r="CL61" s="387"/>
      <c r="CM61" s="387"/>
      <c r="CN61" s="387"/>
      <c r="CO61" s="387"/>
      <c r="CP61" s="387"/>
      <c r="CQ61" s="387"/>
      <c r="CR61" s="387"/>
      <c r="CS61" s="387"/>
      <c r="CT61" s="387"/>
      <c r="CU61" s="387"/>
      <c r="CV61" s="387"/>
      <c r="CW61" s="387"/>
      <c r="CX61" s="387"/>
      <c r="CY61" s="387"/>
      <c r="CZ61" s="387"/>
      <c r="DA61" s="387"/>
      <c r="DB61" s="387"/>
      <c r="DC61" s="387"/>
      <c r="DD61" s="387"/>
      <c r="DE61" s="387"/>
      <c r="DF61" s="387"/>
      <c r="DG61" s="387"/>
      <c r="DH61" s="387"/>
      <c r="DI61" s="387"/>
      <c r="DJ61" s="387"/>
      <c r="DK61" s="387"/>
      <c r="DL61" s="387"/>
      <c r="DM61" s="387"/>
      <c r="DN61" s="387"/>
      <c r="DO61" s="387"/>
      <c r="DP61" s="387"/>
      <c r="DQ61" s="387"/>
      <c r="DR61" s="387"/>
      <c r="DS61" s="387"/>
      <c r="DT61" s="387"/>
      <c r="DU61" s="387"/>
      <c r="DV61" s="387"/>
      <c r="DW61" s="387"/>
      <c r="DX61" s="387"/>
      <c r="DY61" s="387"/>
      <c r="DZ61" s="387"/>
      <c r="EA61" s="387"/>
      <c r="EB61" s="387"/>
      <c r="EC61" s="387"/>
      <c r="ED61" s="387"/>
      <c r="EE61" s="387"/>
      <c r="EF61" s="387"/>
      <c r="EG61" s="387"/>
      <c r="EH61" s="387"/>
      <c r="EI61" s="387"/>
      <c r="EJ61" s="387"/>
      <c r="EK61" s="387"/>
      <c r="EL61" s="387"/>
      <c r="EM61" s="387"/>
      <c r="EN61" s="387"/>
      <c r="EO61" s="387"/>
      <c r="EP61" s="387"/>
      <c r="EQ61" s="387"/>
      <c r="ER61" s="387"/>
      <c r="ES61" s="387"/>
      <c r="ET61" s="387"/>
      <c r="EU61" s="387"/>
      <c r="EV61" s="387"/>
      <c r="EW61" s="387"/>
      <c r="EX61" s="387"/>
      <c r="EY61" s="387"/>
      <c r="EZ61" s="387"/>
      <c r="FA61" s="387"/>
      <c r="FB61" s="387"/>
      <c r="FC61" s="387"/>
      <c r="FD61" s="387"/>
      <c r="FE61" s="387"/>
      <c r="FF61" s="387"/>
      <c r="FG61" s="387"/>
      <c r="FH61" s="387"/>
      <c r="FI61" s="387"/>
      <c r="FJ61" s="387"/>
      <c r="FK61" s="387"/>
      <c r="FL61" s="387"/>
      <c r="FM61" s="387"/>
      <c r="FN61" s="387"/>
      <c r="FO61" s="387"/>
      <c r="FP61" s="387"/>
      <c r="FQ61" s="387"/>
      <c r="FR61" s="387"/>
      <c r="FS61" s="387"/>
      <c r="FT61" s="387"/>
      <c r="FU61" s="387"/>
      <c r="FV61" s="387"/>
      <c r="FW61" s="387"/>
      <c r="FX61" s="387"/>
      <c r="FY61" s="387"/>
      <c r="FZ61" s="387"/>
      <c r="GA61" s="387"/>
      <c r="GB61" s="387"/>
      <c r="GC61" s="387"/>
      <c r="GD61" s="387"/>
      <c r="GE61" s="387"/>
      <c r="GF61" s="387"/>
      <c r="GG61" s="387"/>
      <c r="GH61" s="387"/>
      <c r="GI61" s="387"/>
      <c r="GJ61" s="387"/>
      <c r="GK61" s="387"/>
      <c r="GL61" s="387"/>
      <c r="GM61" s="387"/>
      <c r="GN61" s="387"/>
      <c r="GO61" s="387"/>
      <c r="GP61" s="387"/>
      <c r="GQ61" s="387"/>
      <c r="GR61" s="387"/>
      <c r="GS61" s="387"/>
      <c r="GT61" s="387"/>
      <c r="GU61" s="387"/>
      <c r="GV61" s="387"/>
      <c r="GW61" s="387"/>
      <c r="GX61" s="387"/>
      <c r="GY61" s="387"/>
      <c r="GZ61" s="387"/>
      <c r="HA61" s="387"/>
      <c r="HB61" s="387"/>
      <c r="HC61" s="387"/>
      <c r="HD61" s="387"/>
      <c r="HE61" s="387"/>
      <c r="HF61" s="387"/>
      <c r="HG61" s="387"/>
      <c r="HH61" s="387"/>
      <c r="HI61" s="387"/>
      <c r="HJ61" s="387"/>
      <c r="HK61" s="387"/>
      <c r="HL61" s="387"/>
      <c r="HM61" s="387"/>
      <c r="HN61" s="387"/>
      <c r="HO61" s="387"/>
      <c r="HP61" s="387"/>
      <c r="HQ61" s="387"/>
      <c r="HR61" s="387"/>
      <c r="HS61" s="387"/>
      <c r="HT61" s="387"/>
      <c r="HU61" s="387"/>
      <c r="HV61" s="387"/>
      <c r="HW61" s="387"/>
      <c r="HX61" s="387"/>
      <c r="HY61" s="387"/>
      <c r="HZ61" s="387"/>
      <c r="IA61" s="387"/>
      <c r="IB61" s="387"/>
      <c r="IC61" s="387"/>
      <c r="ID61" s="387"/>
      <c r="IE61" s="387"/>
      <c r="IF61" s="387"/>
      <c r="IG61" s="387"/>
      <c r="IH61" s="387"/>
      <c r="II61" s="387"/>
      <c r="IJ61" s="387"/>
      <c r="IK61" s="387"/>
      <c r="IL61" s="387"/>
      <c r="IM61" s="387"/>
      <c r="IN61" s="387"/>
      <c r="IO61" s="387"/>
      <c r="IP61" s="387"/>
      <c r="IQ61" s="387"/>
      <c r="IR61" s="387"/>
    </row>
    <row r="62" spans="1:252">
      <c r="A62" s="387"/>
      <c r="B62" s="387"/>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7"/>
      <c r="BN62" s="387"/>
      <c r="BO62" s="387"/>
      <c r="BP62" s="387"/>
      <c r="BQ62" s="387"/>
      <c r="BR62" s="387"/>
      <c r="BS62" s="387"/>
      <c r="BT62" s="387"/>
      <c r="BU62" s="387"/>
      <c r="BV62" s="387"/>
      <c r="BW62" s="387"/>
      <c r="BX62" s="387"/>
      <c r="BY62" s="387"/>
      <c r="BZ62" s="387"/>
      <c r="CA62" s="387"/>
      <c r="CB62" s="387"/>
      <c r="CC62" s="387"/>
      <c r="CD62" s="387"/>
      <c r="CE62" s="387"/>
      <c r="CF62" s="387"/>
      <c r="CG62" s="387"/>
      <c r="CH62" s="387"/>
      <c r="CI62" s="387"/>
      <c r="CJ62" s="387"/>
      <c r="CK62" s="387"/>
      <c r="CL62" s="387"/>
      <c r="CM62" s="387"/>
      <c r="CN62" s="387"/>
      <c r="CO62" s="387"/>
      <c r="CP62" s="387"/>
      <c r="CQ62" s="387"/>
      <c r="CR62" s="387"/>
      <c r="CS62" s="387"/>
      <c r="CT62" s="387"/>
      <c r="CU62" s="387"/>
      <c r="CV62" s="387"/>
      <c r="CW62" s="387"/>
      <c r="CX62" s="387"/>
      <c r="CY62" s="387"/>
      <c r="CZ62" s="387"/>
      <c r="DA62" s="387"/>
      <c r="DB62" s="387"/>
      <c r="DC62" s="387"/>
      <c r="DD62" s="387"/>
      <c r="DE62" s="387"/>
      <c r="DF62" s="387"/>
      <c r="DG62" s="387"/>
      <c r="DH62" s="387"/>
      <c r="DI62" s="387"/>
      <c r="DJ62" s="387"/>
      <c r="DK62" s="387"/>
      <c r="DL62" s="387"/>
      <c r="DM62" s="387"/>
      <c r="DN62" s="387"/>
      <c r="DO62" s="387"/>
      <c r="DP62" s="387"/>
      <c r="DQ62" s="387"/>
      <c r="DR62" s="387"/>
      <c r="DS62" s="387"/>
      <c r="DT62" s="387"/>
      <c r="DU62" s="387"/>
      <c r="DV62" s="387"/>
      <c r="DW62" s="387"/>
      <c r="DX62" s="387"/>
      <c r="DY62" s="387"/>
      <c r="DZ62" s="387"/>
      <c r="EA62" s="387"/>
      <c r="EB62" s="387"/>
      <c r="EC62" s="387"/>
      <c r="ED62" s="387"/>
      <c r="EE62" s="387"/>
      <c r="EF62" s="387"/>
      <c r="EG62" s="387"/>
      <c r="EH62" s="387"/>
      <c r="EI62" s="387"/>
      <c r="EJ62" s="387"/>
      <c r="EK62" s="387"/>
      <c r="EL62" s="387"/>
      <c r="EM62" s="387"/>
      <c r="EN62" s="387"/>
      <c r="EO62" s="387"/>
      <c r="EP62" s="387"/>
      <c r="EQ62" s="387"/>
      <c r="ER62" s="387"/>
      <c r="ES62" s="387"/>
      <c r="ET62" s="387"/>
      <c r="EU62" s="387"/>
      <c r="EV62" s="387"/>
      <c r="EW62" s="387"/>
      <c r="EX62" s="387"/>
      <c r="EY62" s="387"/>
      <c r="EZ62" s="387"/>
      <c r="FA62" s="387"/>
      <c r="FB62" s="387"/>
      <c r="FC62" s="387"/>
      <c r="FD62" s="387"/>
      <c r="FE62" s="387"/>
      <c r="FF62" s="387"/>
      <c r="FG62" s="387"/>
      <c r="FH62" s="387"/>
      <c r="FI62" s="387"/>
      <c r="FJ62" s="387"/>
      <c r="FK62" s="387"/>
      <c r="FL62" s="387"/>
      <c r="FM62" s="387"/>
      <c r="FN62" s="387"/>
      <c r="FO62" s="387"/>
      <c r="FP62" s="387"/>
      <c r="FQ62" s="387"/>
      <c r="FR62" s="387"/>
      <c r="FS62" s="387"/>
      <c r="FT62" s="387"/>
      <c r="FU62" s="387"/>
      <c r="FV62" s="387"/>
      <c r="FW62" s="387"/>
      <c r="FX62" s="387"/>
      <c r="FY62" s="387"/>
      <c r="FZ62" s="387"/>
      <c r="GA62" s="387"/>
      <c r="GB62" s="387"/>
      <c r="GC62" s="387"/>
      <c r="GD62" s="387"/>
      <c r="GE62" s="387"/>
      <c r="GF62" s="387"/>
      <c r="GG62" s="387"/>
      <c r="GH62" s="387"/>
      <c r="GI62" s="387"/>
      <c r="GJ62" s="387"/>
      <c r="GK62" s="387"/>
      <c r="GL62" s="387"/>
      <c r="GM62" s="387"/>
      <c r="GN62" s="387"/>
      <c r="GO62" s="387"/>
      <c r="GP62" s="387"/>
      <c r="GQ62" s="387"/>
      <c r="GR62" s="387"/>
      <c r="GS62" s="387"/>
      <c r="GT62" s="387"/>
      <c r="GU62" s="387"/>
      <c r="GV62" s="387"/>
      <c r="GW62" s="387"/>
      <c r="GX62" s="387"/>
      <c r="GY62" s="387"/>
      <c r="GZ62" s="387"/>
      <c r="HA62" s="387"/>
      <c r="HB62" s="387"/>
      <c r="HC62" s="387"/>
      <c r="HD62" s="387"/>
      <c r="HE62" s="387"/>
      <c r="HF62" s="387"/>
      <c r="HG62" s="387"/>
      <c r="HH62" s="387"/>
      <c r="HI62" s="387"/>
      <c r="HJ62" s="387"/>
      <c r="HK62" s="387"/>
      <c r="HL62" s="387"/>
      <c r="HM62" s="387"/>
      <c r="HN62" s="387"/>
      <c r="HO62" s="387"/>
      <c r="HP62" s="387"/>
      <c r="HQ62" s="387"/>
      <c r="HR62" s="387"/>
      <c r="HS62" s="387"/>
      <c r="HT62" s="387"/>
      <c r="HU62" s="387"/>
      <c r="HV62" s="387"/>
      <c r="HW62" s="387"/>
      <c r="HX62" s="387"/>
      <c r="HY62" s="387"/>
      <c r="HZ62" s="387"/>
      <c r="IA62" s="387"/>
      <c r="IB62" s="387"/>
      <c r="IC62" s="387"/>
      <c r="ID62" s="387"/>
      <c r="IE62" s="387"/>
      <c r="IF62" s="387"/>
      <c r="IG62" s="387"/>
      <c r="IH62" s="387"/>
      <c r="II62" s="387"/>
      <c r="IJ62" s="387"/>
      <c r="IK62" s="387"/>
      <c r="IL62" s="387"/>
      <c r="IM62" s="387"/>
      <c r="IN62" s="387"/>
      <c r="IO62" s="387"/>
      <c r="IP62" s="387"/>
      <c r="IQ62" s="387"/>
      <c r="IR62" s="387"/>
    </row>
    <row r="63" spans="1:252">
      <c r="A63" s="387"/>
      <c r="B63" s="387"/>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387"/>
      <c r="BA63" s="387"/>
      <c r="BB63" s="387"/>
      <c r="BC63" s="387"/>
      <c r="BD63" s="387"/>
      <c r="BE63" s="387"/>
      <c r="BF63" s="387"/>
      <c r="BG63" s="387"/>
      <c r="BH63" s="387"/>
      <c r="BI63" s="387"/>
      <c r="BJ63" s="387"/>
      <c r="BK63" s="387"/>
      <c r="BL63" s="387"/>
      <c r="BM63" s="387"/>
      <c r="BN63" s="387"/>
      <c r="BO63" s="387"/>
      <c r="BP63" s="387"/>
      <c r="BQ63" s="387"/>
      <c r="BR63" s="387"/>
      <c r="BS63" s="387"/>
      <c r="BT63" s="387"/>
      <c r="BU63" s="387"/>
      <c r="BV63" s="387"/>
      <c r="BW63" s="387"/>
      <c r="BX63" s="387"/>
      <c r="BY63" s="387"/>
      <c r="BZ63" s="387"/>
      <c r="CA63" s="387"/>
      <c r="CB63" s="387"/>
      <c r="CC63" s="387"/>
      <c r="CD63" s="387"/>
      <c r="CE63" s="387"/>
      <c r="CF63" s="387"/>
      <c r="CG63" s="387"/>
      <c r="CH63" s="387"/>
      <c r="CI63" s="387"/>
      <c r="CJ63" s="387"/>
      <c r="CK63" s="387"/>
      <c r="CL63" s="387"/>
      <c r="CM63" s="387"/>
      <c r="CN63" s="387"/>
      <c r="CO63" s="387"/>
      <c r="CP63" s="387"/>
      <c r="CQ63" s="387"/>
      <c r="CR63" s="387"/>
      <c r="CS63" s="387"/>
      <c r="CT63" s="387"/>
      <c r="CU63" s="387"/>
      <c r="CV63" s="387"/>
      <c r="CW63" s="387"/>
      <c r="CX63" s="387"/>
      <c r="CY63" s="387"/>
      <c r="CZ63" s="387"/>
      <c r="DA63" s="387"/>
      <c r="DB63" s="387"/>
      <c r="DC63" s="387"/>
      <c r="DD63" s="387"/>
      <c r="DE63" s="387"/>
      <c r="DF63" s="387"/>
      <c r="DG63" s="387"/>
      <c r="DH63" s="387"/>
      <c r="DI63" s="387"/>
      <c r="DJ63" s="387"/>
      <c r="DK63" s="387"/>
      <c r="DL63" s="387"/>
      <c r="DM63" s="387"/>
      <c r="DN63" s="387"/>
      <c r="DO63" s="387"/>
      <c r="DP63" s="387"/>
      <c r="DQ63" s="387"/>
      <c r="DR63" s="387"/>
      <c r="DS63" s="387"/>
      <c r="DT63" s="387"/>
      <c r="DU63" s="387"/>
      <c r="DV63" s="387"/>
      <c r="DW63" s="387"/>
      <c r="DX63" s="387"/>
      <c r="DY63" s="387"/>
      <c r="DZ63" s="387"/>
      <c r="EA63" s="387"/>
      <c r="EB63" s="387"/>
      <c r="EC63" s="387"/>
      <c r="ED63" s="387"/>
      <c r="EE63" s="387"/>
      <c r="EF63" s="387"/>
      <c r="EG63" s="387"/>
      <c r="EH63" s="387"/>
      <c r="EI63" s="387"/>
      <c r="EJ63" s="387"/>
      <c r="EK63" s="387"/>
      <c r="EL63" s="387"/>
      <c r="EM63" s="387"/>
      <c r="EN63" s="387"/>
      <c r="EO63" s="387"/>
      <c r="EP63" s="387"/>
      <c r="EQ63" s="387"/>
      <c r="ER63" s="387"/>
      <c r="ES63" s="387"/>
      <c r="ET63" s="387"/>
      <c r="EU63" s="387"/>
      <c r="EV63" s="387"/>
      <c r="EW63" s="387"/>
      <c r="EX63" s="387"/>
      <c r="EY63" s="387"/>
      <c r="EZ63" s="387"/>
      <c r="FA63" s="387"/>
      <c r="FB63" s="387"/>
      <c r="FC63" s="387"/>
      <c r="FD63" s="387"/>
      <c r="FE63" s="387"/>
      <c r="FF63" s="387"/>
      <c r="FG63" s="387"/>
      <c r="FH63" s="387"/>
      <c r="FI63" s="387"/>
      <c r="FJ63" s="387"/>
      <c r="FK63" s="387"/>
      <c r="FL63" s="387"/>
      <c r="FM63" s="387"/>
      <c r="FN63" s="387"/>
      <c r="FO63" s="387"/>
      <c r="FP63" s="387"/>
      <c r="FQ63" s="387"/>
      <c r="FR63" s="387"/>
      <c r="FS63" s="387"/>
      <c r="FT63" s="387"/>
      <c r="FU63" s="387"/>
      <c r="FV63" s="387"/>
      <c r="FW63" s="387"/>
      <c r="FX63" s="387"/>
      <c r="FY63" s="387"/>
      <c r="FZ63" s="387"/>
      <c r="GA63" s="387"/>
      <c r="GB63" s="387"/>
      <c r="GC63" s="387"/>
      <c r="GD63" s="387"/>
      <c r="GE63" s="387"/>
      <c r="GF63" s="387"/>
      <c r="GG63" s="387"/>
      <c r="GH63" s="387"/>
      <c r="GI63" s="387"/>
      <c r="GJ63" s="387"/>
      <c r="GK63" s="387"/>
      <c r="GL63" s="387"/>
      <c r="GM63" s="387"/>
      <c r="GN63" s="387"/>
      <c r="GO63" s="387"/>
      <c r="GP63" s="387"/>
      <c r="GQ63" s="387"/>
      <c r="GR63" s="387"/>
      <c r="GS63" s="387"/>
      <c r="GT63" s="387"/>
      <c r="GU63" s="387"/>
      <c r="GV63" s="387"/>
      <c r="GW63" s="387"/>
      <c r="GX63" s="387"/>
      <c r="GY63" s="387"/>
      <c r="GZ63" s="387"/>
      <c r="HA63" s="387"/>
      <c r="HB63" s="387"/>
      <c r="HC63" s="387"/>
      <c r="HD63" s="387"/>
      <c r="HE63" s="387"/>
      <c r="HF63" s="387"/>
      <c r="HG63" s="387"/>
      <c r="HH63" s="387"/>
      <c r="HI63" s="387"/>
      <c r="HJ63" s="387"/>
      <c r="HK63" s="387"/>
      <c r="HL63" s="387"/>
      <c r="HM63" s="387"/>
      <c r="HN63" s="387"/>
      <c r="HO63" s="387"/>
      <c r="HP63" s="387"/>
      <c r="HQ63" s="387"/>
      <c r="HR63" s="387"/>
      <c r="HS63" s="387"/>
      <c r="HT63" s="387"/>
      <c r="HU63" s="387"/>
      <c r="HV63" s="387"/>
      <c r="HW63" s="387"/>
      <c r="HX63" s="387"/>
      <c r="HY63" s="387"/>
      <c r="HZ63" s="387"/>
      <c r="IA63" s="387"/>
      <c r="IB63" s="387"/>
      <c r="IC63" s="387"/>
      <c r="ID63" s="387"/>
      <c r="IE63" s="387"/>
      <c r="IF63" s="387"/>
      <c r="IG63" s="387"/>
      <c r="IH63" s="387"/>
      <c r="II63" s="387"/>
      <c r="IJ63" s="387"/>
      <c r="IK63" s="387"/>
      <c r="IL63" s="387"/>
      <c r="IM63" s="387"/>
      <c r="IN63" s="387"/>
      <c r="IO63" s="387"/>
      <c r="IP63" s="387"/>
      <c r="IQ63" s="387"/>
      <c r="IR63" s="387"/>
    </row>
    <row r="64" spans="1:252">
      <c r="A64" s="387"/>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7"/>
      <c r="BW64" s="387"/>
      <c r="BX64" s="387"/>
      <c r="BY64" s="387"/>
      <c r="BZ64" s="387"/>
      <c r="CA64" s="387"/>
      <c r="CB64" s="387"/>
      <c r="CC64" s="387"/>
      <c r="CD64" s="387"/>
      <c r="CE64" s="387"/>
      <c r="CF64" s="387"/>
      <c r="CG64" s="387"/>
      <c r="CH64" s="387"/>
      <c r="CI64" s="387"/>
      <c r="CJ64" s="387"/>
      <c r="CK64" s="387"/>
      <c r="CL64" s="387"/>
      <c r="CM64" s="387"/>
      <c r="CN64" s="387"/>
      <c r="CO64" s="387"/>
      <c r="CP64" s="387"/>
      <c r="CQ64" s="387"/>
      <c r="CR64" s="387"/>
      <c r="CS64" s="387"/>
      <c r="CT64" s="387"/>
      <c r="CU64" s="387"/>
      <c r="CV64" s="387"/>
      <c r="CW64" s="387"/>
      <c r="CX64" s="387"/>
      <c r="CY64" s="387"/>
      <c r="CZ64" s="387"/>
      <c r="DA64" s="387"/>
      <c r="DB64" s="387"/>
      <c r="DC64" s="387"/>
      <c r="DD64" s="387"/>
      <c r="DE64" s="387"/>
      <c r="DF64" s="387"/>
      <c r="DG64" s="387"/>
      <c r="DH64" s="387"/>
      <c r="DI64" s="387"/>
      <c r="DJ64" s="387"/>
      <c r="DK64" s="387"/>
      <c r="DL64" s="387"/>
      <c r="DM64" s="387"/>
      <c r="DN64" s="387"/>
      <c r="DO64" s="387"/>
      <c r="DP64" s="387"/>
      <c r="DQ64" s="387"/>
      <c r="DR64" s="387"/>
      <c r="DS64" s="387"/>
      <c r="DT64" s="387"/>
      <c r="DU64" s="387"/>
      <c r="DV64" s="387"/>
      <c r="DW64" s="387"/>
      <c r="DX64" s="387"/>
      <c r="DY64" s="387"/>
      <c r="DZ64" s="387"/>
      <c r="EA64" s="387"/>
      <c r="EB64" s="387"/>
      <c r="EC64" s="387"/>
      <c r="ED64" s="387"/>
      <c r="EE64" s="387"/>
      <c r="EF64" s="387"/>
      <c r="EG64" s="387"/>
      <c r="EH64" s="387"/>
      <c r="EI64" s="387"/>
      <c r="EJ64" s="387"/>
      <c r="EK64" s="387"/>
      <c r="EL64" s="387"/>
      <c r="EM64" s="387"/>
      <c r="EN64" s="387"/>
      <c r="EO64" s="387"/>
      <c r="EP64" s="387"/>
      <c r="EQ64" s="387"/>
      <c r="ER64" s="387"/>
      <c r="ES64" s="387"/>
      <c r="ET64" s="387"/>
      <c r="EU64" s="387"/>
      <c r="EV64" s="387"/>
      <c r="EW64" s="387"/>
      <c r="EX64" s="387"/>
      <c r="EY64" s="387"/>
      <c r="EZ64" s="387"/>
      <c r="FA64" s="387"/>
      <c r="FB64" s="387"/>
      <c r="FC64" s="387"/>
      <c r="FD64" s="387"/>
      <c r="FE64" s="387"/>
      <c r="FF64" s="387"/>
      <c r="FG64" s="387"/>
      <c r="FH64" s="387"/>
      <c r="FI64" s="387"/>
      <c r="FJ64" s="387"/>
      <c r="FK64" s="387"/>
      <c r="FL64" s="387"/>
      <c r="FM64" s="387"/>
      <c r="FN64" s="387"/>
      <c r="FO64" s="387"/>
      <c r="FP64" s="387"/>
      <c r="FQ64" s="387"/>
      <c r="FR64" s="387"/>
      <c r="FS64" s="387"/>
      <c r="FT64" s="387"/>
      <c r="FU64" s="387"/>
      <c r="FV64" s="387"/>
      <c r="FW64" s="387"/>
      <c r="FX64" s="387"/>
      <c r="FY64" s="387"/>
      <c r="FZ64" s="387"/>
      <c r="GA64" s="387"/>
      <c r="GB64" s="387"/>
      <c r="GC64" s="387"/>
      <c r="GD64" s="387"/>
      <c r="GE64" s="387"/>
      <c r="GF64" s="387"/>
      <c r="GG64" s="387"/>
      <c r="GH64" s="387"/>
      <c r="GI64" s="387"/>
      <c r="GJ64" s="387"/>
      <c r="GK64" s="387"/>
      <c r="GL64" s="387"/>
      <c r="GM64" s="387"/>
      <c r="GN64" s="387"/>
      <c r="GO64" s="387"/>
      <c r="GP64" s="387"/>
      <c r="GQ64" s="387"/>
      <c r="GR64" s="387"/>
      <c r="GS64" s="387"/>
      <c r="GT64" s="387"/>
      <c r="GU64" s="387"/>
      <c r="GV64" s="387"/>
      <c r="GW64" s="387"/>
      <c r="GX64" s="387"/>
      <c r="GY64" s="387"/>
      <c r="GZ64" s="387"/>
      <c r="HA64" s="387"/>
      <c r="HB64" s="387"/>
      <c r="HC64" s="387"/>
      <c r="HD64" s="387"/>
      <c r="HE64" s="387"/>
      <c r="HF64" s="387"/>
      <c r="HG64" s="387"/>
      <c r="HH64" s="387"/>
      <c r="HI64" s="387"/>
      <c r="HJ64" s="387"/>
      <c r="HK64" s="387"/>
      <c r="HL64" s="387"/>
      <c r="HM64" s="387"/>
      <c r="HN64" s="387"/>
      <c r="HO64" s="387"/>
      <c r="HP64" s="387"/>
      <c r="HQ64" s="387"/>
      <c r="HR64" s="387"/>
      <c r="HS64" s="387"/>
      <c r="HT64" s="387"/>
      <c r="HU64" s="387"/>
      <c r="HV64" s="387"/>
      <c r="HW64" s="387"/>
      <c r="HX64" s="387"/>
      <c r="HY64" s="387"/>
      <c r="HZ64" s="387"/>
      <c r="IA64" s="387"/>
      <c r="IB64" s="387"/>
      <c r="IC64" s="387"/>
      <c r="ID64" s="387"/>
      <c r="IE64" s="387"/>
      <c r="IF64" s="387"/>
      <c r="IG64" s="387"/>
      <c r="IH64" s="387"/>
      <c r="II64" s="387"/>
      <c r="IJ64" s="387"/>
      <c r="IK64" s="387"/>
      <c r="IL64" s="387"/>
      <c r="IM64" s="387"/>
      <c r="IN64" s="387"/>
      <c r="IO64" s="387"/>
      <c r="IP64" s="387"/>
      <c r="IQ64" s="387"/>
      <c r="IR64" s="387"/>
    </row>
    <row r="65" spans="1:256">
      <c r="A65" s="387"/>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7"/>
      <c r="BN65" s="387"/>
      <c r="BO65" s="387"/>
      <c r="BP65" s="387"/>
      <c r="BQ65" s="387"/>
      <c r="BR65" s="387"/>
      <c r="BS65" s="387"/>
      <c r="BT65" s="387"/>
      <c r="BU65" s="387"/>
      <c r="BV65" s="387"/>
      <c r="BW65" s="387"/>
      <c r="BX65" s="387"/>
      <c r="BY65" s="387"/>
      <c r="BZ65" s="387"/>
      <c r="CA65" s="387"/>
      <c r="CB65" s="387"/>
      <c r="CC65" s="387"/>
      <c r="CD65" s="387"/>
      <c r="CE65" s="387"/>
      <c r="CF65" s="387"/>
      <c r="CG65" s="387"/>
      <c r="CH65" s="387"/>
      <c r="CI65" s="387"/>
      <c r="CJ65" s="387"/>
      <c r="CK65" s="387"/>
      <c r="CL65" s="387"/>
      <c r="CM65" s="387"/>
      <c r="CN65" s="387"/>
      <c r="CO65" s="387"/>
      <c r="CP65" s="387"/>
      <c r="CQ65" s="387"/>
      <c r="CR65" s="387"/>
      <c r="CS65" s="387"/>
      <c r="CT65" s="387"/>
      <c r="CU65" s="387"/>
      <c r="CV65" s="387"/>
      <c r="CW65" s="387"/>
      <c r="CX65" s="387"/>
      <c r="CY65" s="387"/>
      <c r="CZ65" s="387"/>
      <c r="DA65" s="387"/>
      <c r="DB65" s="387"/>
      <c r="DC65" s="387"/>
      <c r="DD65" s="387"/>
      <c r="DE65" s="387"/>
      <c r="DF65" s="387"/>
      <c r="DG65" s="387"/>
      <c r="DH65" s="387"/>
      <c r="DI65" s="387"/>
      <c r="DJ65" s="387"/>
      <c r="DK65" s="387"/>
      <c r="DL65" s="387"/>
      <c r="DM65" s="387"/>
      <c r="DN65" s="387"/>
      <c r="DO65" s="387"/>
      <c r="DP65" s="387"/>
      <c r="DQ65" s="387"/>
      <c r="DR65" s="387"/>
      <c r="DS65" s="387"/>
      <c r="DT65" s="387"/>
      <c r="DU65" s="387"/>
      <c r="DV65" s="387"/>
      <c r="DW65" s="387"/>
      <c r="DX65" s="387"/>
      <c r="DY65" s="387"/>
      <c r="DZ65" s="387"/>
      <c r="EA65" s="387"/>
      <c r="EB65" s="387"/>
      <c r="EC65" s="387"/>
      <c r="ED65" s="387"/>
      <c r="EE65" s="387"/>
      <c r="EF65" s="387"/>
      <c r="EG65" s="387"/>
      <c r="EH65" s="387"/>
      <c r="EI65" s="387"/>
      <c r="EJ65" s="387"/>
      <c r="EK65" s="387"/>
      <c r="EL65" s="387"/>
      <c r="EM65" s="387"/>
      <c r="EN65" s="387"/>
      <c r="EO65" s="387"/>
      <c r="EP65" s="387"/>
      <c r="EQ65" s="387"/>
      <c r="ER65" s="387"/>
      <c r="ES65" s="387"/>
      <c r="ET65" s="387"/>
      <c r="EU65" s="387"/>
      <c r="EV65" s="387"/>
      <c r="EW65" s="387"/>
      <c r="EX65" s="387"/>
      <c r="EY65" s="387"/>
      <c r="EZ65" s="387"/>
      <c r="FA65" s="387"/>
      <c r="FB65" s="387"/>
      <c r="FC65" s="387"/>
      <c r="FD65" s="387"/>
      <c r="FE65" s="387"/>
      <c r="FF65" s="387"/>
      <c r="FG65" s="387"/>
      <c r="FH65" s="387"/>
      <c r="FI65" s="387"/>
      <c r="FJ65" s="387"/>
      <c r="FK65" s="387"/>
      <c r="FL65" s="387"/>
      <c r="FM65" s="387"/>
      <c r="FN65" s="387"/>
      <c r="FO65" s="387"/>
      <c r="FP65" s="387"/>
      <c r="FQ65" s="387"/>
      <c r="FR65" s="387"/>
      <c r="FS65" s="387"/>
      <c r="FT65" s="387"/>
      <c r="FU65" s="387"/>
      <c r="FV65" s="387"/>
      <c r="FW65" s="387"/>
      <c r="FX65" s="387"/>
      <c r="FY65" s="387"/>
      <c r="FZ65" s="387"/>
      <c r="GA65" s="387"/>
      <c r="GB65" s="387"/>
      <c r="GC65" s="387"/>
      <c r="GD65" s="387"/>
      <c r="GE65" s="387"/>
      <c r="GF65" s="387"/>
      <c r="GG65" s="387"/>
      <c r="GH65" s="387"/>
      <c r="GI65" s="387"/>
      <c r="GJ65" s="387"/>
      <c r="GK65" s="387"/>
      <c r="GL65" s="387"/>
      <c r="GM65" s="387"/>
      <c r="GN65" s="387"/>
      <c r="GO65" s="387"/>
      <c r="GP65" s="387"/>
      <c r="GQ65" s="387"/>
      <c r="GR65" s="387"/>
      <c r="GS65" s="387"/>
      <c r="GT65" s="387"/>
      <c r="GU65" s="387"/>
      <c r="GV65" s="387"/>
      <c r="GW65" s="387"/>
      <c r="GX65" s="387"/>
      <c r="GY65" s="387"/>
      <c r="GZ65" s="387"/>
      <c r="HA65" s="387"/>
      <c r="HB65" s="387"/>
      <c r="HC65" s="387"/>
      <c r="HD65" s="387"/>
      <c r="HE65" s="387"/>
      <c r="HF65" s="387"/>
      <c r="HG65" s="387"/>
      <c r="HH65" s="387"/>
      <c r="HI65" s="387"/>
      <c r="HJ65" s="387"/>
      <c r="HK65" s="387"/>
      <c r="HL65" s="387"/>
      <c r="HM65" s="387"/>
      <c r="HN65" s="387"/>
      <c r="HO65" s="387"/>
      <c r="HP65" s="387"/>
      <c r="HQ65" s="387"/>
      <c r="HR65" s="387"/>
      <c r="HS65" s="387"/>
      <c r="HT65" s="387"/>
      <c r="HU65" s="387"/>
      <c r="HV65" s="387"/>
      <c r="HW65" s="387"/>
      <c r="HX65" s="387"/>
      <c r="HY65" s="387"/>
      <c r="HZ65" s="387"/>
      <c r="IA65" s="387"/>
      <c r="IB65" s="387"/>
      <c r="IC65" s="387"/>
      <c r="ID65" s="387"/>
      <c r="IE65" s="387"/>
      <c r="IF65" s="387"/>
      <c r="IG65" s="387"/>
      <c r="IH65" s="387"/>
      <c r="II65" s="387"/>
      <c r="IJ65" s="387"/>
      <c r="IK65" s="387"/>
      <c r="IL65" s="387"/>
      <c r="IM65" s="387"/>
      <c r="IN65" s="387"/>
      <c r="IO65" s="387"/>
      <c r="IP65" s="387"/>
      <c r="IQ65" s="387"/>
      <c r="IR65" s="387"/>
    </row>
    <row r="66" spans="1:256">
      <c r="A66" s="387"/>
      <c r="B66" s="387"/>
      <c r="C66" s="387"/>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7"/>
      <c r="AY66" s="387"/>
      <c r="AZ66" s="387"/>
      <c r="BA66" s="387"/>
      <c r="BB66" s="387"/>
      <c r="BC66" s="387"/>
      <c r="BD66" s="387"/>
      <c r="BE66" s="387"/>
      <c r="BF66" s="387"/>
      <c r="BG66" s="387"/>
      <c r="BH66" s="387"/>
      <c r="BI66" s="387"/>
      <c r="BJ66" s="387"/>
      <c r="BK66" s="387"/>
      <c r="BL66" s="387"/>
      <c r="BM66" s="387"/>
      <c r="BN66" s="387"/>
      <c r="BO66" s="387"/>
      <c r="BP66" s="387"/>
      <c r="BQ66" s="387"/>
      <c r="BR66" s="387"/>
      <c r="BS66" s="387"/>
      <c r="BT66" s="387"/>
      <c r="BU66" s="387"/>
      <c r="BV66" s="387"/>
      <c r="BW66" s="387"/>
      <c r="BX66" s="387"/>
      <c r="BY66" s="387"/>
      <c r="BZ66" s="387"/>
      <c r="CA66" s="387"/>
      <c r="CB66" s="387"/>
      <c r="CC66" s="387"/>
      <c r="CD66" s="387"/>
      <c r="CE66" s="387"/>
      <c r="CF66" s="387"/>
      <c r="CG66" s="387"/>
      <c r="CH66" s="387"/>
      <c r="CI66" s="387"/>
      <c r="CJ66" s="387"/>
      <c r="CK66" s="387"/>
      <c r="CL66" s="387"/>
      <c r="CM66" s="387"/>
      <c r="CN66" s="387"/>
      <c r="CO66" s="387"/>
      <c r="CP66" s="387"/>
      <c r="CQ66" s="387"/>
      <c r="CR66" s="387"/>
      <c r="CS66" s="387"/>
      <c r="CT66" s="387"/>
      <c r="CU66" s="387"/>
      <c r="CV66" s="387"/>
      <c r="CW66" s="387"/>
      <c r="CX66" s="387"/>
      <c r="CY66" s="387"/>
      <c r="CZ66" s="387"/>
      <c r="DA66" s="387"/>
      <c r="DB66" s="387"/>
      <c r="DC66" s="387"/>
      <c r="DD66" s="387"/>
      <c r="DE66" s="387"/>
      <c r="DF66" s="387"/>
      <c r="DG66" s="387"/>
      <c r="DH66" s="387"/>
      <c r="DI66" s="387"/>
      <c r="DJ66" s="387"/>
      <c r="DK66" s="387"/>
      <c r="DL66" s="387"/>
      <c r="DM66" s="387"/>
      <c r="DN66" s="387"/>
      <c r="DO66" s="387"/>
      <c r="DP66" s="387"/>
      <c r="DQ66" s="387"/>
      <c r="DR66" s="387"/>
      <c r="DS66" s="387"/>
      <c r="DT66" s="387"/>
      <c r="DU66" s="387"/>
      <c r="DV66" s="387"/>
      <c r="DW66" s="387"/>
      <c r="DX66" s="387"/>
      <c r="DY66" s="387"/>
      <c r="DZ66" s="387"/>
      <c r="EA66" s="387"/>
      <c r="EB66" s="387"/>
      <c r="EC66" s="387"/>
      <c r="ED66" s="387"/>
      <c r="EE66" s="387"/>
      <c r="EF66" s="387"/>
      <c r="EG66" s="387"/>
      <c r="EH66" s="387"/>
      <c r="EI66" s="387"/>
      <c r="EJ66" s="387"/>
      <c r="EK66" s="387"/>
      <c r="EL66" s="387"/>
      <c r="EM66" s="387"/>
      <c r="EN66" s="387"/>
      <c r="EO66" s="387"/>
      <c r="EP66" s="387"/>
      <c r="EQ66" s="387"/>
      <c r="ER66" s="387"/>
      <c r="ES66" s="387"/>
      <c r="ET66" s="387"/>
      <c r="EU66" s="387"/>
      <c r="EV66" s="387"/>
      <c r="EW66" s="387"/>
      <c r="EX66" s="387"/>
      <c r="EY66" s="387"/>
      <c r="EZ66" s="387"/>
      <c r="FA66" s="387"/>
      <c r="FB66" s="387"/>
      <c r="FC66" s="387"/>
      <c r="FD66" s="387"/>
      <c r="FE66" s="387"/>
      <c r="FF66" s="387"/>
      <c r="FG66" s="387"/>
      <c r="FH66" s="387"/>
      <c r="FI66" s="387"/>
      <c r="FJ66" s="387"/>
      <c r="FK66" s="387"/>
      <c r="FL66" s="387"/>
      <c r="FM66" s="387"/>
      <c r="FN66" s="387"/>
      <c r="FO66" s="387"/>
      <c r="FP66" s="387"/>
      <c r="FQ66" s="387"/>
      <c r="FR66" s="387"/>
      <c r="FS66" s="387"/>
      <c r="FT66" s="387"/>
      <c r="FU66" s="387"/>
      <c r="FV66" s="387"/>
      <c r="FW66" s="387"/>
      <c r="FX66" s="387"/>
      <c r="FY66" s="387"/>
      <c r="FZ66" s="387"/>
      <c r="GA66" s="387"/>
      <c r="GB66" s="387"/>
      <c r="GC66" s="387"/>
      <c r="GD66" s="387"/>
      <c r="GE66" s="387"/>
      <c r="GF66" s="387"/>
      <c r="GG66" s="387"/>
      <c r="GH66" s="387"/>
      <c r="GI66" s="387"/>
      <c r="GJ66" s="387"/>
      <c r="GK66" s="387"/>
      <c r="GL66" s="387"/>
      <c r="GM66" s="387"/>
      <c r="GN66" s="387"/>
      <c r="GO66" s="387"/>
      <c r="GP66" s="387"/>
      <c r="GQ66" s="387"/>
      <c r="GR66" s="387"/>
      <c r="GS66" s="387"/>
      <c r="GT66" s="387"/>
      <c r="GU66" s="387"/>
      <c r="GV66" s="387"/>
      <c r="GW66" s="387"/>
      <c r="GX66" s="387"/>
      <c r="GY66" s="387"/>
      <c r="GZ66" s="387"/>
      <c r="HA66" s="387"/>
      <c r="HB66" s="387"/>
      <c r="HC66" s="387"/>
      <c r="HD66" s="387"/>
      <c r="HE66" s="387"/>
      <c r="HF66" s="387"/>
      <c r="HG66" s="387"/>
      <c r="HH66" s="387"/>
      <c r="HI66" s="387"/>
      <c r="HJ66" s="387"/>
      <c r="HK66" s="387"/>
      <c r="HL66" s="387"/>
      <c r="HM66" s="387"/>
      <c r="HN66" s="387"/>
      <c r="HO66" s="387"/>
      <c r="HP66" s="387"/>
      <c r="HQ66" s="387"/>
      <c r="HR66" s="387"/>
      <c r="HS66" s="387"/>
      <c r="HT66" s="387"/>
      <c r="HU66" s="387"/>
      <c r="HV66" s="387"/>
      <c r="HW66" s="387"/>
      <c r="HX66" s="387"/>
      <c r="HY66" s="387"/>
      <c r="HZ66" s="387"/>
      <c r="IA66" s="387"/>
      <c r="IB66" s="387"/>
      <c r="IC66" s="387"/>
      <c r="ID66" s="387"/>
      <c r="IE66" s="387"/>
      <c r="IF66" s="387"/>
      <c r="IG66" s="387"/>
      <c r="IH66" s="387"/>
      <c r="II66" s="387"/>
      <c r="IJ66" s="387"/>
      <c r="IK66" s="387"/>
      <c r="IL66" s="387"/>
      <c r="IM66" s="387"/>
      <c r="IN66" s="387"/>
      <c r="IO66" s="387"/>
      <c r="IP66" s="387"/>
      <c r="IQ66" s="387"/>
      <c r="IR66" s="387"/>
      <c r="IS66" s="387"/>
      <c r="IT66" s="387"/>
      <c r="IU66" s="387"/>
      <c r="IV66" s="387"/>
    </row>
    <row r="67" spans="1:256">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7"/>
      <c r="BN67" s="387"/>
      <c r="BO67" s="387"/>
      <c r="BP67" s="387"/>
      <c r="BQ67" s="387"/>
      <c r="BR67" s="387"/>
      <c r="BS67" s="387"/>
      <c r="BT67" s="387"/>
      <c r="BU67" s="387"/>
      <c r="BV67" s="387"/>
      <c r="BW67" s="387"/>
      <c r="BX67" s="387"/>
      <c r="BY67" s="387"/>
      <c r="BZ67" s="387"/>
      <c r="CA67" s="387"/>
      <c r="CB67" s="387"/>
      <c r="CC67" s="387"/>
      <c r="CD67" s="387"/>
      <c r="CE67" s="387"/>
      <c r="CF67" s="387"/>
      <c r="CG67" s="387"/>
      <c r="CH67" s="387"/>
      <c r="CI67" s="387"/>
      <c r="CJ67" s="387"/>
      <c r="CK67" s="387"/>
      <c r="CL67" s="387"/>
      <c r="CM67" s="387"/>
      <c r="CN67" s="387"/>
      <c r="CO67" s="387"/>
      <c r="CP67" s="387"/>
      <c r="CQ67" s="387"/>
      <c r="CR67" s="387"/>
      <c r="CS67" s="387"/>
      <c r="CT67" s="387"/>
      <c r="CU67" s="387"/>
      <c r="CV67" s="387"/>
      <c r="CW67" s="387"/>
      <c r="CX67" s="387"/>
      <c r="CY67" s="387"/>
      <c r="CZ67" s="387"/>
      <c r="DA67" s="387"/>
      <c r="DB67" s="387"/>
      <c r="DC67" s="387"/>
      <c r="DD67" s="387"/>
      <c r="DE67" s="387"/>
      <c r="DF67" s="387"/>
      <c r="DG67" s="387"/>
      <c r="DH67" s="387"/>
      <c r="DI67" s="387"/>
      <c r="DJ67" s="387"/>
      <c r="DK67" s="387"/>
      <c r="DL67" s="387"/>
      <c r="DM67" s="387"/>
      <c r="DN67" s="387"/>
      <c r="DO67" s="387"/>
      <c r="DP67" s="387"/>
      <c r="DQ67" s="387"/>
      <c r="DR67" s="387"/>
      <c r="DS67" s="387"/>
      <c r="DT67" s="387"/>
      <c r="DU67" s="387"/>
      <c r="DV67" s="387"/>
      <c r="DW67" s="387"/>
      <c r="DX67" s="387"/>
      <c r="DY67" s="387"/>
      <c r="DZ67" s="387"/>
      <c r="EA67" s="387"/>
      <c r="EB67" s="387"/>
      <c r="EC67" s="387"/>
      <c r="ED67" s="387"/>
      <c r="EE67" s="387"/>
      <c r="EF67" s="387"/>
      <c r="EG67" s="387"/>
      <c r="EH67" s="387"/>
      <c r="EI67" s="387"/>
      <c r="EJ67" s="387"/>
      <c r="EK67" s="387"/>
      <c r="EL67" s="387"/>
      <c r="EM67" s="387"/>
      <c r="EN67" s="387"/>
      <c r="EO67" s="387"/>
      <c r="EP67" s="387"/>
      <c r="EQ67" s="387"/>
      <c r="ER67" s="387"/>
      <c r="ES67" s="387"/>
      <c r="ET67" s="387"/>
      <c r="EU67" s="387"/>
      <c r="EV67" s="387"/>
      <c r="EW67" s="387"/>
      <c r="EX67" s="387"/>
      <c r="EY67" s="387"/>
      <c r="EZ67" s="387"/>
      <c r="FA67" s="387"/>
      <c r="FB67" s="387"/>
      <c r="FC67" s="387"/>
      <c r="FD67" s="387"/>
      <c r="FE67" s="387"/>
      <c r="FF67" s="387"/>
      <c r="FG67" s="387"/>
      <c r="FH67" s="387"/>
      <c r="FI67" s="387"/>
      <c r="FJ67" s="387"/>
      <c r="FK67" s="387"/>
      <c r="FL67" s="387"/>
      <c r="FM67" s="387"/>
      <c r="FN67" s="387"/>
      <c r="FO67" s="387"/>
      <c r="FP67" s="387"/>
      <c r="FQ67" s="387"/>
      <c r="FR67" s="387"/>
      <c r="FS67" s="387"/>
      <c r="FT67" s="387"/>
      <c r="FU67" s="387"/>
      <c r="FV67" s="387"/>
      <c r="FW67" s="387"/>
      <c r="FX67" s="387"/>
      <c r="FY67" s="387"/>
      <c r="FZ67" s="387"/>
      <c r="GA67" s="387"/>
      <c r="GB67" s="387"/>
      <c r="GC67" s="387"/>
      <c r="GD67" s="387"/>
      <c r="GE67" s="387"/>
      <c r="GF67" s="387"/>
      <c r="GG67" s="387"/>
      <c r="GH67" s="387"/>
      <c r="GI67" s="387"/>
      <c r="GJ67" s="387"/>
      <c r="GK67" s="387"/>
      <c r="GL67" s="387"/>
      <c r="GM67" s="387"/>
      <c r="GN67" s="387"/>
      <c r="GO67" s="387"/>
      <c r="GP67" s="387"/>
      <c r="GQ67" s="387"/>
      <c r="GR67" s="387"/>
      <c r="GS67" s="387"/>
      <c r="GT67" s="387"/>
      <c r="GU67" s="387"/>
      <c r="GV67" s="387"/>
      <c r="GW67" s="387"/>
      <c r="GX67" s="387"/>
      <c r="GY67" s="387"/>
      <c r="GZ67" s="387"/>
      <c r="HA67" s="387"/>
      <c r="HB67" s="387"/>
      <c r="HC67" s="387"/>
      <c r="HD67" s="387"/>
      <c r="HE67" s="387"/>
      <c r="HF67" s="387"/>
      <c r="HG67" s="387"/>
      <c r="HH67" s="387"/>
      <c r="HI67" s="387"/>
      <c r="HJ67" s="387"/>
      <c r="HK67" s="387"/>
      <c r="HL67" s="387"/>
      <c r="HM67" s="387"/>
      <c r="HN67" s="387"/>
      <c r="HO67" s="387"/>
      <c r="HP67" s="387"/>
      <c r="HQ67" s="387"/>
      <c r="HR67" s="387"/>
      <c r="HS67" s="387"/>
      <c r="HT67" s="387"/>
      <c r="HU67" s="387"/>
      <c r="HV67" s="387"/>
      <c r="HW67" s="387"/>
      <c r="HX67" s="387"/>
      <c r="HY67" s="387"/>
      <c r="HZ67" s="387"/>
      <c r="IA67" s="387"/>
      <c r="IB67" s="387"/>
      <c r="IC67" s="387"/>
      <c r="ID67" s="387"/>
      <c r="IE67" s="387"/>
      <c r="IF67" s="387"/>
      <c r="IG67" s="387"/>
      <c r="IH67" s="387"/>
      <c r="II67" s="387"/>
      <c r="IJ67" s="387"/>
      <c r="IK67" s="387"/>
      <c r="IL67" s="387"/>
      <c r="IM67" s="387"/>
      <c r="IN67" s="387"/>
      <c r="IO67" s="387"/>
      <c r="IP67" s="387"/>
      <c r="IQ67" s="387"/>
      <c r="IR67" s="387"/>
      <c r="IS67" s="387"/>
      <c r="IT67" s="387"/>
      <c r="IU67" s="387"/>
      <c r="IV67" s="387"/>
    </row>
    <row r="68" spans="1:256">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7"/>
      <c r="AY68" s="387"/>
      <c r="AZ68" s="387"/>
      <c r="BA68" s="387"/>
      <c r="BB68" s="387"/>
      <c r="BC68" s="387"/>
      <c r="BD68" s="387"/>
      <c r="BE68" s="387"/>
      <c r="BF68" s="387"/>
      <c r="BG68" s="387"/>
      <c r="BH68" s="387"/>
      <c r="BI68" s="387"/>
      <c r="BJ68" s="387"/>
      <c r="BK68" s="387"/>
      <c r="BL68" s="387"/>
      <c r="BM68" s="387"/>
      <c r="BN68" s="387"/>
      <c r="BO68" s="387"/>
      <c r="BP68" s="387"/>
      <c r="BQ68" s="387"/>
      <c r="BR68" s="387"/>
      <c r="BS68" s="387"/>
      <c r="BT68" s="387"/>
      <c r="BU68" s="387"/>
      <c r="BV68" s="387"/>
      <c r="BW68" s="387"/>
      <c r="BX68" s="387"/>
      <c r="BY68" s="387"/>
      <c r="BZ68" s="387"/>
      <c r="CA68" s="387"/>
      <c r="CB68" s="387"/>
      <c r="CC68" s="387"/>
      <c r="CD68" s="387"/>
      <c r="CE68" s="387"/>
      <c r="CF68" s="387"/>
      <c r="CG68" s="387"/>
      <c r="CH68" s="387"/>
      <c r="CI68" s="387"/>
      <c r="CJ68" s="387"/>
      <c r="CK68" s="387"/>
      <c r="CL68" s="387"/>
      <c r="CM68" s="387"/>
      <c r="CN68" s="387"/>
      <c r="CO68" s="387"/>
      <c r="CP68" s="387"/>
      <c r="CQ68" s="387"/>
      <c r="CR68" s="387"/>
      <c r="CS68" s="387"/>
      <c r="CT68" s="387"/>
      <c r="CU68" s="387"/>
      <c r="CV68" s="387"/>
      <c r="CW68" s="387"/>
      <c r="CX68" s="387"/>
      <c r="CY68" s="387"/>
      <c r="CZ68" s="387"/>
      <c r="DA68" s="387"/>
      <c r="DB68" s="387"/>
      <c r="DC68" s="387"/>
      <c r="DD68" s="387"/>
      <c r="DE68" s="387"/>
      <c r="DF68" s="387"/>
      <c r="DG68" s="387"/>
      <c r="DH68" s="387"/>
      <c r="DI68" s="387"/>
      <c r="DJ68" s="387"/>
      <c r="DK68" s="387"/>
      <c r="DL68" s="387"/>
      <c r="DM68" s="387"/>
      <c r="DN68" s="387"/>
      <c r="DO68" s="387"/>
      <c r="DP68" s="387"/>
      <c r="DQ68" s="387"/>
      <c r="DR68" s="387"/>
      <c r="DS68" s="387"/>
      <c r="DT68" s="387"/>
      <c r="DU68" s="387"/>
      <c r="DV68" s="387"/>
      <c r="DW68" s="387"/>
      <c r="DX68" s="387"/>
      <c r="DY68" s="387"/>
      <c r="DZ68" s="387"/>
      <c r="EA68" s="387"/>
      <c r="EB68" s="387"/>
      <c r="EC68" s="387"/>
      <c r="ED68" s="387"/>
      <c r="EE68" s="387"/>
      <c r="EF68" s="387"/>
      <c r="EG68" s="387"/>
      <c r="EH68" s="387"/>
      <c r="EI68" s="387"/>
      <c r="EJ68" s="387"/>
      <c r="EK68" s="387"/>
      <c r="EL68" s="387"/>
      <c r="EM68" s="387"/>
      <c r="EN68" s="387"/>
      <c r="EO68" s="387"/>
      <c r="EP68" s="387"/>
      <c r="EQ68" s="387"/>
      <c r="ER68" s="387"/>
      <c r="ES68" s="387"/>
      <c r="ET68" s="387"/>
      <c r="EU68" s="387"/>
      <c r="EV68" s="387"/>
      <c r="EW68" s="387"/>
      <c r="EX68" s="387"/>
      <c r="EY68" s="387"/>
      <c r="EZ68" s="387"/>
      <c r="FA68" s="387"/>
      <c r="FB68" s="387"/>
      <c r="FC68" s="387"/>
      <c r="FD68" s="387"/>
      <c r="FE68" s="387"/>
      <c r="FF68" s="387"/>
      <c r="FG68" s="387"/>
      <c r="FH68" s="387"/>
      <c r="FI68" s="387"/>
      <c r="FJ68" s="387"/>
      <c r="FK68" s="387"/>
      <c r="FL68" s="387"/>
      <c r="FM68" s="387"/>
      <c r="FN68" s="387"/>
      <c r="FO68" s="387"/>
      <c r="FP68" s="387"/>
      <c r="FQ68" s="387"/>
      <c r="FR68" s="387"/>
      <c r="FS68" s="387"/>
      <c r="FT68" s="387"/>
      <c r="FU68" s="387"/>
      <c r="FV68" s="387"/>
      <c r="FW68" s="387"/>
      <c r="FX68" s="387"/>
      <c r="FY68" s="387"/>
      <c r="FZ68" s="387"/>
      <c r="GA68" s="387"/>
      <c r="GB68" s="387"/>
      <c r="GC68" s="387"/>
      <c r="GD68" s="387"/>
      <c r="GE68" s="387"/>
      <c r="GF68" s="387"/>
      <c r="GG68" s="387"/>
      <c r="GH68" s="387"/>
      <c r="GI68" s="387"/>
      <c r="GJ68" s="387"/>
      <c r="GK68" s="387"/>
      <c r="GL68" s="387"/>
      <c r="GM68" s="387"/>
      <c r="GN68" s="387"/>
      <c r="GO68" s="387"/>
      <c r="GP68" s="387"/>
      <c r="GQ68" s="387"/>
      <c r="GR68" s="387"/>
      <c r="GS68" s="387"/>
      <c r="GT68" s="387"/>
      <c r="GU68" s="387"/>
      <c r="GV68" s="387"/>
      <c r="GW68" s="387"/>
      <c r="GX68" s="387"/>
      <c r="GY68" s="387"/>
      <c r="GZ68" s="387"/>
      <c r="HA68" s="387"/>
      <c r="HB68" s="387"/>
      <c r="HC68" s="387"/>
      <c r="HD68" s="387"/>
      <c r="HE68" s="387"/>
      <c r="HF68" s="387"/>
      <c r="HG68" s="387"/>
      <c r="HH68" s="387"/>
      <c r="HI68" s="387"/>
      <c r="HJ68" s="387"/>
      <c r="HK68" s="387"/>
      <c r="HL68" s="387"/>
      <c r="HM68" s="387"/>
      <c r="HN68" s="387"/>
      <c r="HO68" s="387"/>
      <c r="HP68" s="387"/>
      <c r="HQ68" s="387"/>
      <c r="HR68" s="387"/>
      <c r="HS68" s="387"/>
      <c r="HT68" s="387"/>
      <c r="HU68" s="387"/>
      <c r="HV68" s="387"/>
      <c r="HW68" s="387"/>
      <c r="HX68" s="387"/>
      <c r="HY68" s="387"/>
      <c r="HZ68" s="387"/>
      <c r="IA68" s="387"/>
      <c r="IB68" s="387"/>
      <c r="IC68" s="387"/>
      <c r="ID68" s="387"/>
      <c r="IE68" s="387"/>
      <c r="IF68" s="387"/>
      <c r="IG68" s="387"/>
      <c r="IH68" s="387"/>
      <c r="II68" s="387"/>
      <c r="IJ68" s="387"/>
      <c r="IK68" s="387"/>
      <c r="IL68" s="387"/>
      <c r="IM68" s="387"/>
      <c r="IN68" s="387"/>
      <c r="IO68" s="387"/>
      <c r="IP68" s="387"/>
      <c r="IQ68" s="387"/>
      <c r="IR68" s="387"/>
      <c r="IS68" s="387"/>
      <c r="IT68" s="387"/>
      <c r="IU68" s="387"/>
      <c r="IV68" s="387"/>
    </row>
    <row r="69" spans="1:256">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387"/>
      <c r="AV69" s="387"/>
      <c r="AW69" s="387"/>
      <c r="AX69" s="387"/>
      <c r="AY69" s="387"/>
      <c r="AZ69" s="387"/>
      <c r="BA69" s="387"/>
      <c r="BB69" s="387"/>
      <c r="BC69" s="387"/>
      <c r="BD69" s="387"/>
      <c r="BE69" s="387"/>
      <c r="BF69" s="387"/>
      <c r="BG69" s="387"/>
      <c r="BH69" s="387"/>
      <c r="BI69" s="387"/>
      <c r="BJ69" s="387"/>
      <c r="BK69" s="387"/>
      <c r="BL69" s="387"/>
      <c r="BM69" s="387"/>
      <c r="BN69" s="387"/>
      <c r="BO69" s="387"/>
      <c r="BP69" s="387"/>
      <c r="BQ69" s="387"/>
      <c r="BR69" s="387"/>
      <c r="BS69" s="387"/>
      <c r="BT69" s="387"/>
      <c r="BU69" s="387"/>
      <c r="BV69" s="387"/>
      <c r="BW69" s="387"/>
      <c r="BX69" s="387"/>
      <c r="BY69" s="387"/>
      <c r="BZ69" s="387"/>
      <c r="CA69" s="387"/>
      <c r="CB69" s="387"/>
      <c r="CC69" s="387"/>
      <c r="CD69" s="387"/>
      <c r="CE69" s="387"/>
      <c r="CF69" s="387"/>
      <c r="CG69" s="387"/>
      <c r="CH69" s="387"/>
      <c r="CI69" s="387"/>
      <c r="CJ69" s="387"/>
      <c r="CK69" s="387"/>
      <c r="CL69" s="387"/>
      <c r="CM69" s="387"/>
      <c r="CN69" s="387"/>
      <c r="CO69" s="387"/>
      <c r="CP69" s="387"/>
      <c r="CQ69" s="387"/>
      <c r="CR69" s="387"/>
      <c r="CS69" s="387"/>
      <c r="CT69" s="387"/>
      <c r="CU69" s="387"/>
      <c r="CV69" s="387"/>
      <c r="CW69" s="387"/>
      <c r="CX69" s="387"/>
      <c r="CY69" s="387"/>
      <c r="CZ69" s="387"/>
      <c r="DA69" s="387"/>
      <c r="DB69" s="387"/>
      <c r="DC69" s="387"/>
      <c r="DD69" s="387"/>
      <c r="DE69" s="387"/>
      <c r="DF69" s="387"/>
      <c r="DG69" s="387"/>
      <c r="DH69" s="387"/>
      <c r="DI69" s="387"/>
      <c r="DJ69" s="387"/>
      <c r="DK69" s="387"/>
      <c r="DL69" s="387"/>
      <c r="DM69" s="387"/>
      <c r="DN69" s="387"/>
      <c r="DO69" s="387"/>
      <c r="DP69" s="387"/>
      <c r="DQ69" s="387"/>
      <c r="DR69" s="387"/>
      <c r="DS69" s="387"/>
      <c r="DT69" s="387"/>
      <c r="DU69" s="387"/>
      <c r="DV69" s="387"/>
      <c r="DW69" s="387"/>
      <c r="DX69" s="387"/>
      <c r="DY69" s="387"/>
      <c r="DZ69" s="387"/>
      <c r="EA69" s="387"/>
      <c r="EB69" s="387"/>
      <c r="EC69" s="387"/>
      <c r="ED69" s="387"/>
      <c r="EE69" s="387"/>
      <c r="EF69" s="387"/>
      <c r="EG69" s="387"/>
      <c r="EH69" s="387"/>
      <c r="EI69" s="387"/>
      <c r="EJ69" s="387"/>
      <c r="EK69" s="387"/>
      <c r="EL69" s="387"/>
      <c r="EM69" s="387"/>
      <c r="EN69" s="387"/>
      <c r="EO69" s="387"/>
      <c r="EP69" s="387"/>
      <c r="EQ69" s="387"/>
      <c r="ER69" s="387"/>
      <c r="ES69" s="387"/>
      <c r="ET69" s="387"/>
      <c r="EU69" s="387"/>
      <c r="EV69" s="387"/>
      <c r="EW69" s="387"/>
      <c r="EX69" s="387"/>
      <c r="EY69" s="387"/>
      <c r="EZ69" s="387"/>
      <c r="FA69" s="387"/>
      <c r="FB69" s="387"/>
      <c r="FC69" s="387"/>
      <c r="FD69" s="387"/>
      <c r="FE69" s="387"/>
      <c r="FF69" s="387"/>
      <c r="FG69" s="387"/>
      <c r="FH69" s="387"/>
      <c r="FI69" s="387"/>
      <c r="FJ69" s="387"/>
      <c r="FK69" s="387"/>
      <c r="FL69" s="387"/>
      <c r="FM69" s="387"/>
      <c r="FN69" s="387"/>
      <c r="FO69" s="387"/>
      <c r="FP69" s="387"/>
      <c r="FQ69" s="387"/>
      <c r="FR69" s="387"/>
      <c r="FS69" s="387"/>
      <c r="FT69" s="387"/>
      <c r="FU69" s="387"/>
      <c r="FV69" s="387"/>
      <c r="FW69" s="387"/>
      <c r="FX69" s="387"/>
      <c r="FY69" s="387"/>
      <c r="FZ69" s="387"/>
      <c r="GA69" s="387"/>
      <c r="GB69" s="387"/>
      <c r="GC69" s="387"/>
      <c r="GD69" s="387"/>
      <c r="GE69" s="387"/>
      <c r="GF69" s="387"/>
      <c r="GG69" s="387"/>
      <c r="GH69" s="387"/>
      <c r="GI69" s="387"/>
      <c r="GJ69" s="387"/>
      <c r="GK69" s="387"/>
      <c r="GL69" s="387"/>
      <c r="GM69" s="387"/>
      <c r="GN69" s="387"/>
      <c r="GO69" s="387"/>
      <c r="GP69" s="387"/>
      <c r="GQ69" s="387"/>
      <c r="GR69" s="387"/>
      <c r="GS69" s="387"/>
      <c r="GT69" s="387"/>
      <c r="GU69" s="387"/>
      <c r="GV69" s="387"/>
      <c r="GW69" s="387"/>
      <c r="GX69" s="387"/>
      <c r="GY69" s="387"/>
      <c r="GZ69" s="387"/>
      <c r="HA69" s="387"/>
      <c r="HB69" s="387"/>
      <c r="HC69" s="387"/>
      <c r="HD69" s="387"/>
      <c r="HE69" s="387"/>
      <c r="HF69" s="387"/>
      <c r="HG69" s="387"/>
      <c r="HH69" s="387"/>
      <c r="HI69" s="387"/>
      <c r="HJ69" s="387"/>
      <c r="HK69" s="387"/>
      <c r="HL69" s="387"/>
      <c r="HM69" s="387"/>
      <c r="HN69" s="387"/>
      <c r="HO69" s="387"/>
      <c r="HP69" s="387"/>
      <c r="HQ69" s="387"/>
      <c r="HR69" s="387"/>
      <c r="HS69" s="387"/>
      <c r="HT69" s="387"/>
      <c r="HU69" s="387"/>
      <c r="HV69" s="387"/>
      <c r="HW69" s="387"/>
      <c r="HX69" s="387"/>
      <c r="HY69" s="387"/>
      <c r="HZ69" s="387"/>
      <c r="IA69" s="387"/>
      <c r="IB69" s="387"/>
      <c r="IC69" s="387"/>
      <c r="ID69" s="387"/>
      <c r="IE69" s="387"/>
      <c r="IF69" s="387"/>
      <c r="IG69" s="387"/>
      <c r="IH69" s="387"/>
      <c r="II69" s="387"/>
      <c r="IJ69" s="387"/>
      <c r="IK69" s="387"/>
      <c r="IL69" s="387"/>
      <c r="IM69" s="387"/>
      <c r="IN69" s="387"/>
      <c r="IO69" s="387"/>
      <c r="IP69" s="387"/>
      <c r="IQ69" s="387"/>
      <c r="IR69" s="387"/>
      <c r="IS69" s="387"/>
      <c r="IT69" s="387"/>
      <c r="IU69" s="387"/>
      <c r="IV69" s="387"/>
    </row>
    <row r="70" spans="1:256">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7"/>
      <c r="BN70" s="387"/>
      <c r="BO70" s="387"/>
      <c r="BP70" s="387"/>
      <c r="BQ70" s="387"/>
      <c r="BR70" s="387"/>
      <c r="BS70" s="387"/>
      <c r="BT70" s="387"/>
      <c r="BU70" s="387"/>
      <c r="BV70" s="387"/>
      <c r="BW70" s="387"/>
      <c r="BX70" s="387"/>
      <c r="BY70" s="387"/>
      <c r="BZ70" s="387"/>
      <c r="CA70" s="387"/>
      <c r="CB70" s="387"/>
      <c r="CC70" s="387"/>
      <c r="CD70" s="387"/>
      <c r="CE70" s="387"/>
      <c r="CF70" s="387"/>
      <c r="CG70" s="387"/>
      <c r="CH70" s="387"/>
      <c r="CI70" s="387"/>
      <c r="CJ70" s="387"/>
      <c r="CK70" s="387"/>
      <c r="CL70" s="387"/>
      <c r="CM70" s="387"/>
      <c r="CN70" s="387"/>
      <c r="CO70" s="387"/>
      <c r="CP70" s="387"/>
      <c r="CQ70" s="387"/>
      <c r="CR70" s="387"/>
      <c r="CS70" s="387"/>
      <c r="CT70" s="387"/>
      <c r="CU70" s="387"/>
      <c r="CV70" s="387"/>
      <c r="CW70" s="387"/>
      <c r="CX70" s="387"/>
      <c r="CY70" s="387"/>
      <c r="CZ70" s="387"/>
      <c r="DA70" s="387"/>
      <c r="DB70" s="387"/>
      <c r="DC70" s="387"/>
      <c r="DD70" s="387"/>
      <c r="DE70" s="387"/>
      <c r="DF70" s="387"/>
      <c r="DG70" s="387"/>
      <c r="DH70" s="387"/>
      <c r="DI70" s="387"/>
      <c r="DJ70" s="387"/>
      <c r="DK70" s="387"/>
      <c r="DL70" s="387"/>
      <c r="DM70" s="387"/>
      <c r="DN70" s="387"/>
      <c r="DO70" s="387"/>
      <c r="DP70" s="387"/>
      <c r="DQ70" s="387"/>
      <c r="DR70" s="387"/>
      <c r="DS70" s="387"/>
      <c r="DT70" s="387"/>
      <c r="DU70" s="387"/>
      <c r="DV70" s="387"/>
      <c r="DW70" s="387"/>
      <c r="DX70" s="387"/>
      <c r="DY70" s="387"/>
      <c r="DZ70" s="387"/>
      <c r="EA70" s="387"/>
      <c r="EB70" s="387"/>
      <c r="EC70" s="387"/>
      <c r="ED70" s="387"/>
      <c r="EE70" s="387"/>
      <c r="EF70" s="387"/>
      <c r="EG70" s="387"/>
      <c r="EH70" s="387"/>
      <c r="EI70" s="387"/>
      <c r="EJ70" s="387"/>
      <c r="EK70" s="387"/>
      <c r="EL70" s="387"/>
      <c r="EM70" s="387"/>
      <c r="EN70" s="387"/>
      <c r="EO70" s="387"/>
      <c r="EP70" s="387"/>
      <c r="EQ70" s="387"/>
      <c r="ER70" s="387"/>
      <c r="ES70" s="387"/>
      <c r="ET70" s="387"/>
      <c r="EU70" s="387"/>
      <c r="EV70" s="387"/>
      <c r="EW70" s="387"/>
      <c r="EX70" s="387"/>
      <c r="EY70" s="387"/>
      <c r="EZ70" s="387"/>
      <c r="FA70" s="387"/>
      <c r="FB70" s="387"/>
      <c r="FC70" s="387"/>
      <c r="FD70" s="387"/>
      <c r="FE70" s="387"/>
      <c r="FF70" s="387"/>
      <c r="FG70" s="387"/>
      <c r="FH70" s="387"/>
      <c r="FI70" s="387"/>
      <c r="FJ70" s="387"/>
      <c r="FK70" s="387"/>
      <c r="FL70" s="387"/>
      <c r="FM70" s="387"/>
      <c r="FN70" s="387"/>
      <c r="FO70" s="387"/>
      <c r="FP70" s="387"/>
      <c r="FQ70" s="387"/>
      <c r="FR70" s="387"/>
      <c r="FS70" s="387"/>
      <c r="FT70" s="387"/>
      <c r="FU70" s="387"/>
      <c r="FV70" s="387"/>
      <c r="FW70" s="387"/>
      <c r="FX70" s="387"/>
      <c r="FY70" s="387"/>
      <c r="FZ70" s="387"/>
      <c r="GA70" s="387"/>
      <c r="GB70" s="387"/>
      <c r="GC70" s="387"/>
      <c r="GD70" s="387"/>
      <c r="GE70" s="387"/>
      <c r="GF70" s="387"/>
      <c r="GG70" s="387"/>
      <c r="GH70" s="387"/>
      <c r="GI70" s="387"/>
      <c r="GJ70" s="387"/>
      <c r="GK70" s="387"/>
      <c r="GL70" s="387"/>
      <c r="GM70" s="387"/>
      <c r="GN70" s="387"/>
      <c r="GO70" s="387"/>
      <c r="GP70" s="387"/>
      <c r="GQ70" s="387"/>
      <c r="GR70" s="387"/>
      <c r="GS70" s="387"/>
      <c r="GT70" s="387"/>
      <c r="GU70" s="387"/>
      <c r="GV70" s="387"/>
      <c r="GW70" s="387"/>
      <c r="GX70" s="387"/>
      <c r="GY70" s="387"/>
      <c r="GZ70" s="387"/>
      <c r="HA70" s="387"/>
      <c r="HB70" s="387"/>
      <c r="HC70" s="387"/>
      <c r="HD70" s="387"/>
      <c r="HE70" s="387"/>
      <c r="HF70" s="387"/>
      <c r="HG70" s="387"/>
      <c r="HH70" s="387"/>
      <c r="HI70" s="387"/>
      <c r="HJ70" s="387"/>
      <c r="HK70" s="387"/>
      <c r="HL70" s="387"/>
      <c r="HM70" s="387"/>
      <c r="HN70" s="387"/>
      <c r="HO70" s="387"/>
      <c r="HP70" s="387"/>
      <c r="HQ70" s="387"/>
      <c r="HR70" s="387"/>
      <c r="HS70" s="387"/>
      <c r="HT70" s="387"/>
      <c r="HU70" s="387"/>
      <c r="HV70" s="387"/>
      <c r="HW70" s="387"/>
      <c r="HX70" s="387"/>
      <c r="HY70" s="387"/>
      <c r="HZ70" s="387"/>
      <c r="IA70" s="387"/>
      <c r="IB70" s="387"/>
      <c r="IC70" s="387"/>
      <c r="ID70" s="387"/>
      <c r="IE70" s="387"/>
      <c r="IF70" s="387"/>
      <c r="IG70" s="387"/>
      <c r="IH70" s="387"/>
      <c r="II70" s="387"/>
      <c r="IJ70" s="387"/>
      <c r="IK70" s="387"/>
      <c r="IL70" s="387"/>
      <c r="IM70" s="387"/>
      <c r="IN70" s="387"/>
      <c r="IO70" s="387"/>
      <c r="IP70" s="387"/>
      <c r="IQ70" s="387"/>
      <c r="IR70" s="387"/>
      <c r="IS70" s="387"/>
      <c r="IT70" s="387"/>
      <c r="IU70" s="387"/>
      <c r="IV70" s="387"/>
    </row>
    <row r="71" spans="1:256">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7"/>
      <c r="BN71" s="387"/>
      <c r="BO71" s="387"/>
      <c r="BP71" s="387"/>
      <c r="BQ71" s="387"/>
      <c r="BR71" s="387"/>
      <c r="BS71" s="387"/>
      <c r="BT71" s="387"/>
      <c r="BU71" s="387"/>
      <c r="BV71" s="387"/>
      <c r="BW71" s="387"/>
      <c r="BX71" s="387"/>
      <c r="BY71" s="387"/>
      <c r="BZ71" s="387"/>
      <c r="CA71" s="387"/>
      <c r="CB71" s="387"/>
      <c r="CC71" s="387"/>
      <c r="CD71" s="387"/>
      <c r="CE71" s="387"/>
      <c r="CF71" s="387"/>
      <c r="CG71" s="387"/>
      <c r="CH71" s="387"/>
      <c r="CI71" s="387"/>
      <c r="CJ71" s="387"/>
      <c r="CK71" s="387"/>
      <c r="CL71" s="387"/>
      <c r="CM71" s="387"/>
      <c r="CN71" s="387"/>
      <c r="CO71" s="387"/>
      <c r="CP71" s="387"/>
      <c r="CQ71" s="387"/>
      <c r="CR71" s="387"/>
      <c r="CS71" s="387"/>
      <c r="CT71" s="387"/>
      <c r="CU71" s="387"/>
      <c r="CV71" s="387"/>
      <c r="CW71" s="387"/>
      <c r="CX71" s="387"/>
      <c r="CY71" s="387"/>
      <c r="CZ71" s="387"/>
      <c r="DA71" s="387"/>
      <c r="DB71" s="387"/>
      <c r="DC71" s="387"/>
      <c r="DD71" s="387"/>
      <c r="DE71" s="387"/>
      <c r="DF71" s="387"/>
      <c r="DG71" s="387"/>
      <c r="DH71" s="387"/>
      <c r="DI71" s="387"/>
      <c r="DJ71" s="387"/>
      <c r="DK71" s="387"/>
      <c r="DL71" s="387"/>
      <c r="DM71" s="387"/>
      <c r="DN71" s="387"/>
      <c r="DO71" s="387"/>
      <c r="DP71" s="387"/>
      <c r="DQ71" s="387"/>
      <c r="DR71" s="387"/>
      <c r="DS71" s="387"/>
      <c r="DT71" s="387"/>
      <c r="DU71" s="387"/>
      <c r="DV71" s="387"/>
      <c r="DW71" s="387"/>
      <c r="DX71" s="387"/>
      <c r="DY71" s="387"/>
      <c r="DZ71" s="387"/>
      <c r="EA71" s="387"/>
      <c r="EB71" s="387"/>
      <c r="EC71" s="387"/>
      <c r="ED71" s="387"/>
      <c r="EE71" s="387"/>
      <c r="EF71" s="387"/>
      <c r="EG71" s="387"/>
      <c r="EH71" s="387"/>
      <c r="EI71" s="387"/>
      <c r="EJ71" s="387"/>
      <c r="EK71" s="387"/>
      <c r="EL71" s="387"/>
      <c r="EM71" s="387"/>
      <c r="EN71" s="387"/>
      <c r="EO71" s="387"/>
      <c r="EP71" s="387"/>
      <c r="EQ71" s="387"/>
      <c r="ER71" s="387"/>
      <c r="ES71" s="387"/>
      <c r="ET71" s="387"/>
      <c r="EU71" s="387"/>
      <c r="EV71" s="387"/>
      <c r="EW71" s="387"/>
      <c r="EX71" s="387"/>
      <c r="EY71" s="387"/>
      <c r="EZ71" s="387"/>
      <c r="FA71" s="387"/>
      <c r="FB71" s="387"/>
      <c r="FC71" s="387"/>
      <c r="FD71" s="387"/>
      <c r="FE71" s="387"/>
      <c r="FF71" s="387"/>
      <c r="FG71" s="387"/>
      <c r="FH71" s="387"/>
      <c r="FI71" s="387"/>
      <c r="FJ71" s="387"/>
      <c r="FK71" s="387"/>
      <c r="FL71" s="387"/>
      <c r="FM71" s="387"/>
      <c r="FN71" s="387"/>
      <c r="FO71" s="387"/>
      <c r="FP71" s="387"/>
      <c r="FQ71" s="387"/>
      <c r="FR71" s="387"/>
      <c r="FS71" s="387"/>
      <c r="FT71" s="387"/>
      <c r="FU71" s="387"/>
      <c r="FV71" s="387"/>
      <c r="FW71" s="387"/>
      <c r="FX71" s="387"/>
      <c r="FY71" s="387"/>
      <c r="FZ71" s="387"/>
      <c r="GA71" s="387"/>
      <c r="GB71" s="387"/>
      <c r="GC71" s="387"/>
      <c r="GD71" s="387"/>
      <c r="GE71" s="387"/>
      <c r="GF71" s="387"/>
      <c r="GG71" s="387"/>
      <c r="GH71" s="387"/>
      <c r="GI71" s="387"/>
      <c r="GJ71" s="387"/>
      <c r="GK71" s="387"/>
      <c r="GL71" s="387"/>
      <c r="GM71" s="387"/>
      <c r="GN71" s="387"/>
      <c r="GO71" s="387"/>
      <c r="GP71" s="387"/>
      <c r="GQ71" s="387"/>
      <c r="GR71" s="387"/>
      <c r="GS71" s="387"/>
      <c r="GT71" s="387"/>
      <c r="GU71" s="387"/>
      <c r="GV71" s="387"/>
      <c r="GW71" s="387"/>
      <c r="GX71" s="387"/>
      <c r="GY71" s="387"/>
      <c r="GZ71" s="387"/>
      <c r="HA71" s="387"/>
      <c r="HB71" s="387"/>
      <c r="HC71" s="387"/>
      <c r="HD71" s="387"/>
      <c r="HE71" s="387"/>
      <c r="HF71" s="387"/>
      <c r="HG71" s="387"/>
      <c r="HH71" s="387"/>
      <c r="HI71" s="387"/>
      <c r="HJ71" s="387"/>
      <c r="HK71" s="387"/>
      <c r="HL71" s="387"/>
      <c r="HM71" s="387"/>
      <c r="HN71" s="387"/>
      <c r="HO71" s="387"/>
      <c r="HP71" s="387"/>
      <c r="HQ71" s="387"/>
      <c r="HR71" s="387"/>
      <c r="HS71" s="387"/>
      <c r="HT71" s="387"/>
      <c r="HU71" s="387"/>
      <c r="HV71" s="387"/>
      <c r="HW71" s="387"/>
      <c r="HX71" s="387"/>
      <c r="HY71" s="387"/>
      <c r="HZ71" s="387"/>
      <c r="IA71" s="387"/>
      <c r="IB71" s="387"/>
      <c r="IC71" s="387"/>
      <c r="ID71" s="387"/>
      <c r="IE71" s="387"/>
      <c r="IF71" s="387"/>
      <c r="IG71" s="387"/>
      <c r="IH71" s="387"/>
      <c r="II71" s="387"/>
      <c r="IJ71" s="387"/>
      <c r="IK71" s="387"/>
      <c r="IL71" s="387"/>
      <c r="IM71" s="387"/>
      <c r="IN71" s="387"/>
      <c r="IO71" s="387"/>
      <c r="IP71" s="387"/>
      <c r="IQ71" s="387"/>
      <c r="IR71" s="387"/>
      <c r="IS71" s="387"/>
      <c r="IT71" s="387"/>
      <c r="IU71" s="387"/>
      <c r="IV71" s="387"/>
    </row>
    <row r="72" spans="1:256">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7"/>
      <c r="BN72" s="387"/>
      <c r="BO72" s="387"/>
      <c r="BP72" s="387"/>
      <c r="BQ72" s="387"/>
      <c r="BR72" s="387"/>
      <c r="BS72" s="387"/>
      <c r="BT72" s="387"/>
      <c r="BU72" s="387"/>
      <c r="BV72" s="387"/>
      <c r="BW72" s="387"/>
      <c r="BX72" s="387"/>
      <c r="BY72" s="387"/>
      <c r="BZ72" s="387"/>
      <c r="CA72" s="387"/>
      <c r="CB72" s="387"/>
      <c r="CC72" s="387"/>
      <c r="CD72" s="387"/>
      <c r="CE72" s="387"/>
      <c r="CF72" s="387"/>
      <c r="CG72" s="387"/>
      <c r="CH72" s="387"/>
      <c r="CI72" s="387"/>
      <c r="CJ72" s="387"/>
      <c r="CK72" s="387"/>
      <c r="CL72" s="387"/>
      <c r="CM72" s="387"/>
      <c r="CN72" s="387"/>
      <c r="CO72" s="387"/>
      <c r="CP72" s="387"/>
      <c r="CQ72" s="387"/>
      <c r="CR72" s="387"/>
      <c r="CS72" s="387"/>
      <c r="CT72" s="387"/>
      <c r="CU72" s="387"/>
      <c r="CV72" s="387"/>
      <c r="CW72" s="387"/>
      <c r="CX72" s="387"/>
      <c r="CY72" s="387"/>
      <c r="CZ72" s="387"/>
      <c r="DA72" s="387"/>
      <c r="DB72" s="387"/>
      <c r="DC72" s="387"/>
      <c r="DD72" s="387"/>
      <c r="DE72" s="387"/>
      <c r="DF72" s="387"/>
      <c r="DG72" s="387"/>
      <c r="DH72" s="387"/>
      <c r="DI72" s="387"/>
      <c r="DJ72" s="387"/>
      <c r="DK72" s="387"/>
      <c r="DL72" s="387"/>
      <c r="DM72" s="387"/>
      <c r="DN72" s="387"/>
      <c r="DO72" s="387"/>
      <c r="DP72" s="387"/>
      <c r="DQ72" s="387"/>
      <c r="DR72" s="387"/>
      <c r="DS72" s="387"/>
      <c r="DT72" s="387"/>
      <c r="DU72" s="387"/>
      <c r="DV72" s="387"/>
      <c r="DW72" s="387"/>
      <c r="DX72" s="387"/>
      <c r="DY72" s="387"/>
      <c r="DZ72" s="387"/>
      <c r="EA72" s="387"/>
      <c r="EB72" s="387"/>
      <c r="EC72" s="387"/>
      <c r="ED72" s="387"/>
      <c r="EE72" s="387"/>
      <c r="EF72" s="387"/>
      <c r="EG72" s="387"/>
      <c r="EH72" s="387"/>
      <c r="EI72" s="387"/>
      <c r="EJ72" s="387"/>
      <c r="EK72" s="387"/>
      <c r="EL72" s="387"/>
      <c r="EM72" s="387"/>
      <c r="EN72" s="387"/>
      <c r="EO72" s="387"/>
      <c r="EP72" s="387"/>
      <c r="EQ72" s="387"/>
      <c r="ER72" s="387"/>
      <c r="ES72" s="387"/>
      <c r="ET72" s="387"/>
      <c r="EU72" s="387"/>
      <c r="EV72" s="387"/>
      <c r="EW72" s="387"/>
      <c r="EX72" s="387"/>
      <c r="EY72" s="387"/>
      <c r="EZ72" s="387"/>
      <c r="FA72" s="387"/>
      <c r="FB72" s="387"/>
      <c r="FC72" s="387"/>
      <c r="FD72" s="387"/>
      <c r="FE72" s="387"/>
      <c r="FF72" s="387"/>
      <c r="FG72" s="387"/>
      <c r="FH72" s="387"/>
      <c r="FI72" s="387"/>
      <c r="FJ72" s="387"/>
      <c r="FK72" s="387"/>
      <c r="FL72" s="387"/>
      <c r="FM72" s="387"/>
      <c r="FN72" s="387"/>
      <c r="FO72" s="387"/>
      <c r="FP72" s="387"/>
      <c r="FQ72" s="387"/>
      <c r="FR72" s="387"/>
      <c r="FS72" s="387"/>
      <c r="FT72" s="387"/>
      <c r="FU72" s="387"/>
      <c r="FV72" s="387"/>
      <c r="FW72" s="387"/>
      <c r="FX72" s="387"/>
      <c r="FY72" s="387"/>
      <c r="FZ72" s="387"/>
      <c r="GA72" s="387"/>
      <c r="GB72" s="387"/>
      <c r="GC72" s="387"/>
      <c r="GD72" s="387"/>
      <c r="GE72" s="387"/>
      <c r="GF72" s="387"/>
      <c r="GG72" s="387"/>
      <c r="GH72" s="387"/>
      <c r="GI72" s="387"/>
      <c r="GJ72" s="387"/>
      <c r="GK72" s="387"/>
      <c r="GL72" s="387"/>
      <c r="GM72" s="387"/>
      <c r="GN72" s="387"/>
      <c r="GO72" s="387"/>
      <c r="GP72" s="387"/>
      <c r="GQ72" s="387"/>
      <c r="GR72" s="387"/>
      <c r="GS72" s="387"/>
      <c r="GT72" s="387"/>
      <c r="GU72" s="387"/>
      <c r="GV72" s="387"/>
      <c r="GW72" s="387"/>
      <c r="GX72" s="387"/>
      <c r="GY72" s="387"/>
      <c r="GZ72" s="387"/>
      <c r="HA72" s="387"/>
      <c r="HB72" s="387"/>
      <c r="HC72" s="387"/>
      <c r="HD72" s="387"/>
      <c r="HE72" s="387"/>
      <c r="HF72" s="387"/>
      <c r="HG72" s="387"/>
      <c r="HH72" s="387"/>
      <c r="HI72" s="387"/>
      <c r="HJ72" s="387"/>
      <c r="HK72" s="387"/>
      <c r="HL72" s="387"/>
      <c r="HM72" s="387"/>
      <c r="HN72" s="387"/>
      <c r="HO72" s="387"/>
      <c r="HP72" s="387"/>
      <c r="HQ72" s="387"/>
      <c r="HR72" s="387"/>
      <c r="HS72" s="387"/>
      <c r="HT72" s="387"/>
      <c r="HU72" s="387"/>
      <c r="HV72" s="387"/>
      <c r="HW72" s="387"/>
      <c r="HX72" s="387"/>
      <c r="HY72" s="387"/>
      <c r="HZ72" s="387"/>
      <c r="IA72" s="387"/>
      <c r="IB72" s="387"/>
      <c r="IC72" s="387"/>
      <c r="ID72" s="387"/>
      <c r="IE72" s="387"/>
      <c r="IF72" s="387"/>
      <c r="IG72" s="387"/>
      <c r="IH72" s="387"/>
      <c r="II72" s="387"/>
      <c r="IJ72" s="387"/>
      <c r="IK72" s="387"/>
      <c r="IL72" s="387"/>
      <c r="IM72" s="387"/>
      <c r="IN72" s="387"/>
      <c r="IO72" s="387"/>
      <c r="IP72" s="387"/>
      <c r="IQ72" s="387"/>
      <c r="IR72" s="387"/>
      <c r="IS72" s="387"/>
      <c r="IT72" s="387"/>
      <c r="IU72" s="387"/>
      <c r="IV72" s="387"/>
    </row>
    <row r="73" spans="1:256">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7"/>
      <c r="AY73" s="387"/>
      <c r="AZ73" s="387"/>
      <c r="BA73" s="387"/>
      <c r="BB73" s="387"/>
      <c r="BC73" s="387"/>
      <c r="BD73" s="387"/>
      <c r="BE73" s="387"/>
      <c r="BF73" s="387"/>
      <c r="BG73" s="387"/>
      <c r="BH73" s="387"/>
      <c r="BI73" s="387"/>
      <c r="BJ73" s="387"/>
      <c r="BK73" s="387"/>
      <c r="BL73" s="387"/>
      <c r="BM73" s="387"/>
      <c r="BN73" s="387"/>
      <c r="BO73" s="387"/>
      <c r="BP73" s="387"/>
      <c r="BQ73" s="387"/>
      <c r="BR73" s="387"/>
      <c r="BS73" s="387"/>
      <c r="BT73" s="387"/>
      <c r="BU73" s="387"/>
      <c r="BV73" s="387"/>
      <c r="BW73" s="387"/>
      <c r="BX73" s="387"/>
      <c r="BY73" s="387"/>
      <c r="BZ73" s="387"/>
      <c r="CA73" s="387"/>
      <c r="CB73" s="387"/>
      <c r="CC73" s="387"/>
      <c r="CD73" s="387"/>
      <c r="CE73" s="387"/>
      <c r="CF73" s="387"/>
      <c r="CG73" s="387"/>
      <c r="CH73" s="387"/>
      <c r="CI73" s="387"/>
      <c r="CJ73" s="387"/>
      <c r="CK73" s="387"/>
      <c r="CL73" s="387"/>
      <c r="CM73" s="387"/>
      <c r="CN73" s="387"/>
      <c r="CO73" s="387"/>
      <c r="CP73" s="387"/>
      <c r="CQ73" s="387"/>
      <c r="CR73" s="387"/>
      <c r="CS73" s="387"/>
      <c r="CT73" s="387"/>
      <c r="CU73" s="387"/>
      <c r="CV73" s="387"/>
      <c r="CW73" s="387"/>
      <c r="CX73" s="387"/>
      <c r="CY73" s="387"/>
      <c r="CZ73" s="387"/>
      <c r="DA73" s="387"/>
      <c r="DB73" s="387"/>
      <c r="DC73" s="387"/>
      <c r="DD73" s="387"/>
      <c r="DE73" s="387"/>
      <c r="DF73" s="387"/>
      <c r="DG73" s="387"/>
      <c r="DH73" s="387"/>
      <c r="DI73" s="387"/>
      <c r="DJ73" s="387"/>
      <c r="DK73" s="387"/>
      <c r="DL73" s="387"/>
      <c r="DM73" s="387"/>
      <c r="DN73" s="387"/>
      <c r="DO73" s="387"/>
      <c r="DP73" s="387"/>
      <c r="DQ73" s="387"/>
      <c r="DR73" s="387"/>
      <c r="DS73" s="387"/>
      <c r="DT73" s="387"/>
      <c r="DU73" s="387"/>
      <c r="DV73" s="387"/>
      <c r="DW73" s="387"/>
      <c r="DX73" s="387"/>
      <c r="DY73" s="387"/>
      <c r="DZ73" s="387"/>
      <c r="EA73" s="387"/>
      <c r="EB73" s="387"/>
      <c r="EC73" s="387"/>
      <c r="ED73" s="387"/>
      <c r="EE73" s="387"/>
      <c r="EF73" s="387"/>
      <c r="EG73" s="387"/>
      <c r="EH73" s="387"/>
      <c r="EI73" s="387"/>
      <c r="EJ73" s="387"/>
      <c r="EK73" s="387"/>
      <c r="EL73" s="387"/>
      <c r="EM73" s="387"/>
      <c r="EN73" s="387"/>
      <c r="EO73" s="387"/>
      <c r="EP73" s="387"/>
      <c r="EQ73" s="387"/>
      <c r="ER73" s="387"/>
      <c r="ES73" s="387"/>
      <c r="ET73" s="387"/>
      <c r="EU73" s="387"/>
      <c r="EV73" s="387"/>
      <c r="EW73" s="387"/>
      <c r="EX73" s="387"/>
      <c r="EY73" s="387"/>
      <c r="EZ73" s="387"/>
      <c r="FA73" s="387"/>
      <c r="FB73" s="387"/>
      <c r="FC73" s="387"/>
      <c r="FD73" s="387"/>
      <c r="FE73" s="387"/>
      <c r="FF73" s="387"/>
      <c r="FG73" s="387"/>
      <c r="FH73" s="387"/>
      <c r="FI73" s="387"/>
      <c r="FJ73" s="387"/>
      <c r="FK73" s="387"/>
      <c r="FL73" s="387"/>
      <c r="FM73" s="387"/>
      <c r="FN73" s="387"/>
      <c r="FO73" s="387"/>
      <c r="FP73" s="387"/>
      <c r="FQ73" s="387"/>
      <c r="FR73" s="387"/>
      <c r="FS73" s="387"/>
      <c r="FT73" s="387"/>
      <c r="FU73" s="387"/>
      <c r="FV73" s="387"/>
      <c r="FW73" s="387"/>
      <c r="FX73" s="387"/>
      <c r="FY73" s="387"/>
      <c r="FZ73" s="387"/>
      <c r="GA73" s="387"/>
      <c r="GB73" s="387"/>
      <c r="GC73" s="387"/>
      <c r="GD73" s="387"/>
      <c r="GE73" s="387"/>
      <c r="GF73" s="387"/>
      <c r="GG73" s="387"/>
      <c r="GH73" s="387"/>
      <c r="GI73" s="387"/>
      <c r="GJ73" s="387"/>
      <c r="GK73" s="387"/>
      <c r="GL73" s="387"/>
      <c r="GM73" s="387"/>
      <c r="GN73" s="387"/>
      <c r="GO73" s="387"/>
      <c r="GP73" s="387"/>
      <c r="GQ73" s="387"/>
      <c r="GR73" s="387"/>
      <c r="GS73" s="387"/>
      <c r="GT73" s="387"/>
      <c r="GU73" s="387"/>
      <c r="GV73" s="387"/>
      <c r="GW73" s="387"/>
      <c r="GX73" s="387"/>
      <c r="GY73" s="387"/>
      <c r="GZ73" s="387"/>
      <c r="HA73" s="387"/>
      <c r="HB73" s="387"/>
      <c r="HC73" s="387"/>
      <c r="HD73" s="387"/>
      <c r="HE73" s="387"/>
      <c r="HF73" s="387"/>
      <c r="HG73" s="387"/>
      <c r="HH73" s="387"/>
      <c r="HI73" s="387"/>
      <c r="HJ73" s="387"/>
      <c r="HK73" s="387"/>
      <c r="HL73" s="387"/>
      <c r="HM73" s="387"/>
      <c r="HN73" s="387"/>
      <c r="HO73" s="387"/>
      <c r="HP73" s="387"/>
      <c r="HQ73" s="387"/>
      <c r="HR73" s="387"/>
      <c r="HS73" s="387"/>
      <c r="HT73" s="387"/>
      <c r="HU73" s="387"/>
      <c r="HV73" s="387"/>
      <c r="HW73" s="387"/>
      <c r="HX73" s="387"/>
      <c r="HY73" s="387"/>
      <c r="HZ73" s="387"/>
      <c r="IA73" s="387"/>
      <c r="IB73" s="387"/>
      <c r="IC73" s="387"/>
      <c r="ID73" s="387"/>
      <c r="IE73" s="387"/>
      <c r="IF73" s="387"/>
      <c r="IG73" s="387"/>
      <c r="IH73" s="387"/>
      <c r="II73" s="387"/>
      <c r="IJ73" s="387"/>
      <c r="IK73" s="387"/>
      <c r="IL73" s="387"/>
      <c r="IM73" s="387"/>
      <c r="IN73" s="387"/>
      <c r="IO73" s="387"/>
      <c r="IP73" s="387"/>
      <c r="IQ73" s="387"/>
      <c r="IR73" s="387"/>
      <c r="IS73" s="387"/>
      <c r="IT73" s="387"/>
      <c r="IU73" s="387"/>
      <c r="IV73" s="387"/>
    </row>
    <row r="74" spans="1:256">
      <c r="E74" s="387"/>
      <c r="F74" s="387"/>
      <c r="G74" s="387"/>
      <c r="H74" s="387"/>
      <c r="I74" s="387"/>
      <c r="J74" s="387"/>
      <c r="K74" s="387"/>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c r="BB74" s="387"/>
      <c r="BC74" s="387"/>
      <c r="BD74" s="387"/>
      <c r="BE74" s="387"/>
      <c r="BF74" s="387"/>
      <c r="BG74" s="387"/>
      <c r="BH74" s="387"/>
      <c r="BI74" s="387"/>
      <c r="BJ74" s="387"/>
      <c r="BK74" s="387"/>
      <c r="BL74" s="387"/>
      <c r="BM74" s="387"/>
      <c r="BN74" s="387"/>
      <c r="BO74" s="387"/>
      <c r="BP74" s="387"/>
      <c r="BQ74" s="387"/>
      <c r="BR74" s="387"/>
      <c r="BS74" s="387"/>
      <c r="BT74" s="387"/>
      <c r="BU74" s="387"/>
      <c r="BV74" s="387"/>
      <c r="BW74" s="387"/>
      <c r="BX74" s="387"/>
      <c r="BY74" s="387"/>
      <c r="BZ74" s="387"/>
      <c r="CA74" s="387"/>
      <c r="CB74" s="387"/>
      <c r="CC74" s="387"/>
      <c r="CD74" s="387"/>
      <c r="CE74" s="387"/>
      <c r="CF74" s="387"/>
      <c r="CG74" s="387"/>
      <c r="CH74" s="387"/>
      <c r="CI74" s="387"/>
      <c r="CJ74" s="387"/>
      <c r="CK74" s="387"/>
      <c r="CL74" s="387"/>
      <c r="CM74" s="387"/>
      <c r="CN74" s="387"/>
      <c r="CO74" s="387"/>
      <c r="CP74" s="387"/>
      <c r="CQ74" s="387"/>
      <c r="CR74" s="387"/>
      <c r="CS74" s="387"/>
      <c r="CT74" s="387"/>
      <c r="CU74" s="387"/>
      <c r="CV74" s="387"/>
      <c r="CW74" s="387"/>
      <c r="CX74" s="387"/>
      <c r="CY74" s="387"/>
      <c r="CZ74" s="387"/>
      <c r="DA74" s="387"/>
      <c r="DB74" s="387"/>
      <c r="DC74" s="387"/>
      <c r="DD74" s="387"/>
      <c r="DE74" s="387"/>
      <c r="DF74" s="387"/>
      <c r="DG74" s="387"/>
      <c r="DH74" s="387"/>
      <c r="DI74" s="387"/>
      <c r="DJ74" s="387"/>
      <c r="DK74" s="387"/>
      <c r="DL74" s="387"/>
      <c r="DM74" s="387"/>
      <c r="DN74" s="387"/>
      <c r="DO74" s="387"/>
      <c r="DP74" s="387"/>
      <c r="DQ74" s="387"/>
      <c r="DR74" s="387"/>
      <c r="DS74" s="387"/>
      <c r="DT74" s="387"/>
      <c r="DU74" s="387"/>
      <c r="DV74" s="387"/>
      <c r="DW74" s="387"/>
      <c r="DX74" s="387"/>
      <c r="DY74" s="387"/>
      <c r="DZ74" s="387"/>
      <c r="EA74" s="387"/>
      <c r="EB74" s="387"/>
      <c r="EC74" s="387"/>
      <c r="ED74" s="387"/>
      <c r="EE74" s="387"/>
      <c r="EF74" s="387"/>
      <c r="EG74" s="387"/>
      <c r="EH74" s="387"/>
      <c r="EI74" s="387"/>
      <c r="EJ74" s="387"/>
      <c r="EK74" s="387"/>
      <c r="EL74" s="387"/>
      <c r="EM74" s="387"/>
      <c r="EN74" s="387"/>
      <c r="EO74" s="387"/>
      <c r="EP74" s="387"/>
      <c r="EQ74" s="387"/>
      <c r="ER74" s="387"/>
      <c r="ES74" s="387"/>
      <c r="ET74" s="387"/>
      <c r="EU74" s="387"/>
      <c r="EV74" s="387"/>
      <c r="EW74" s="387"/>
      <c r="EX74" s="387"/>
      <c r="EY74" s="387"/>
      <c r="EZ74" s="387"/>
      <c r="FA74" s="387"/>
      <c r="FB74" s="387"/>
      <c r="FC74" s="387"/>
      <c r="FD74" s="387"/>
      <c r="FE74" s="387"/>
      <c r="FF74" s="387"/>
      <c r="FG74" s="387"/>
      <c r="FH74" s="387"/>
      <c r="FI74" s="387"/>
      <c r="FJ74" s="387"/>
      <c r="FK74" s="387"/>
      <c r="FL74" s="387"/>
      <c r="FM74" s="387"/>
      <c r="FN74" s="387"/>
      <c r="FO74" s="387"/>
      <c r="FP74" s="387"/>
      <c r="FQ74" s="387"/>
      <c r="FR74" s="387"/>
      <c r="FS74" s="387"/>
      <c r="FT74" s="387"/>
      <c r="FU74" s="387"/>
      <c r="FV74" s="387"/>
      <c r="FW74" s="387"/>
      <c r="FX74" s="387"/>
      <c r="FY74" s="387"/>
      <c r="FZ74" s="387"/>
      <c r="GA74" s="387"/>
      <c r="GB74" s="387"/>
      <c r="GC74" s="387"/>
      <c r="GD74" s="387"/>
      <c r="GE74" s="387"/>
      <c r="GF74" s="387"/>
      <c r="GG74" s="387"/>
      <c r="GH74" s="387"/>
      <c r="GI74" s="387"/>
      <c r="GJ74" s="387"/>
      <c r="GK74" s="387"/>
      <c r="GL74" s="387"/>
      <c r="GM74" s="387"/>
      <c r="GN74" s="387"/>
      <c r="GO74" s="387"/>
      <c r="GP74" s="387"/>
      <c r="GQ74" s="387"/>
      <c r="GR74" s="387"/>
      <c r="GS74" s="387"/>
      <c r="GT74" s="387"/>
      <c r="GU74" s="387"/>
      <c r="GV74" s="387"/>
      <c r="GW74" s="387"/>
      <c r="GX74" s="387"/>
      <c r="GY74" s="387"/>
      <c r="GZ74" s="387"/>
      <c r="HA74" s="387"/>
      <c r="HB74" s="387"/>
      <c r="HC74" s="387"/>
      <c r="HD74" s="387"/>
      <c r="HE74" s="387"/>
      <c r="HF74" s="387"/>
      <c r="HG74" s="387"/>
      <c r="HH74" s="387"/>
      <c r="HI74" s="387"/>
      <c r="HJ74" s="387"/>
      <c r="HK74" s="387"/>
      <c r="HL74" s="387"/>
      <c r="HM74" s="387"/>
      <c r="HN74" s="387"/>
      <c r="HO74" s="387"/>
      <c r="HP74" s="387"/>
      <c r="HQ74" s="387"/>
      <c r="HR74" s="387"/>
      <c r="HS74" s="387"/>
      <c r="HT74" s="387"/>
      <c r="HU74" s="387"/>
      <c r="HV74" s="387"/>
      <c r="HW74" s="387"/>
      <c r="HX74" s="387"/>
      <c r="HY74" s="387"/>
      <c r="HZ74" s="387"/>
      <c r="IA74" s="387"/>
      <c r="IB74" s="387"/>
      <c r="IC74" s="387"/>
      <c r="ID74" s="387"/>
      <c r="IE74" s="387"/>
      <c r="IF74" s="387"/>
      <c r="IG74" s="387"/>
      <c r="IH74" s="387"/>
      <c r="II74" s="387"/>
      <c r="IJ74" s="387"/>
      <c r="IK74" s="387"/>
      <c r="IL74" s="387"/>
      <c r="IM74" s="387"/>
      <c r="IN74" s="387"/>
      <c r="IO74" s="387"/>
      <c r="IP74" s="387"/>
      <c r="IQ74" s="387"/>
      <c r="IR74" s="387"/>
      <c r="IS74" s="387"/>
      <c r="IT74" s="387"/>
      <c r="IU74" s="387"/>
      <c r="IV74" s="387"/>
    </row>
    <row r="75" spans="1:256">
      <c r="E75" s="387"/>
      <c r="F75" s="387"/>
      <c r="G75" s="387"/>
      <c r="H75" s="387"/>
      <c r="I75" s="387"/>
      <c r="J75" s="387"/>
      <c r="K75" s="387"/>
      <c r="L75" s="387"/>
      <c r="M75" s="387"/>
      <c r="N75" s="387"/>
      <c r="O75" s="387"/>
      <c r="P75" s="387"/>
      <c r="Q75" s="387"/>
      <c r="R75" s="387"/>
      <c r="S75" s="387"/>
      <c r="T75" s="387"/>
      <c r="U75" s="387"/>
      <c r="V75" s="387"/>
      <c r="W75" s="387"/>
      <c r="X75" s="387"/>
      <c r="Y75" s="387"/>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387"/>
      <c r="AW75" s="387"/>
      <c r="AX75" s="387"/>
      <c r="AY75" s="387"/>
      <c r="AZ75" s="387"/>
      <c r="BA75" s="387"/>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387"/>
      <c r="CA75" s="387"/>
      <c r="CB75" s="387"/>
      <c r="CC75" s="387"/>
      <c r="CD75" s="387"/>
      <c r="CE75" s="387"/>
      <c r="CF75" s="387"/>
      <c r="CG75" s="387"/>
      <c r="CH75" s="387"/>
      <c r="CI75" s="387"/>
      <c r="CJ75" s="387"/>
      <c r="CK75" s="387"/>
      <c r="CL75" s="387"/>
      <c r="CM75" s="387"/>
      <c r="CN75" s="387"/>
      <c r="CO75" s="387"/>
      <c r="CP75" s="387"/>
      <c r="CQ75" s="387"/>
      <c r="CR75" s="387"/>
      <c r="CS75" s="387"/>
      <c r="CT75" s="387"/>
      <c r="CU75" s="387"/>
      <c r="CV75" s="387"/>
      <c r="CW75" s="387"/>
      <c r="CX75" s="387"/>
      <c r="CY75" s="387"/>
      <c r="CZ75" s="387"/>
      <c r="DA75" s="387"/>
      <c r="DB75" s="387"/>
      <c r="DC75" s="387"/>
      <c r="DD75" s="387"/>
      <c r="DE75" s="387"/>
      <c r="DF75" s="387"/>
      <c r="DG75" s="387"/>
      <c r="DH75" s="387"/>
      <c r="DI75" s="387"/>
      <c r="DJ75" s="387"/>
      <c r="DK75" s="387"/>
      <c r="DL75" s="387"/>
      <c r="DM75" s="387"/>
      <c r="DN75" s="387"/>
      <c r="DO75" s="387"/>
      <c r="DP75" s="387"/>
      <c r="DQ75" s="387"/>
      <c r="DR75" s="387"/>
      <c r="DS75" s="387"/>
      <c r="DT75" s="387"/>
      <c r="DU75" s="387"/>
      <c r="DV75" s="387"/>
      <c r="DW75" s="387"/>
      <c r="DX75" s="387"/>
      <c r="DY75" s="387"/>
      <c r="DZ75" s="387"/>
      <c r="EA75" s="387"/>
      <c r="EB75" s="387"/>
      <c r="EC75" s="387"/>
      <c r="ED75" s="387"/>
      <c r="EE75" s="387"/>
      <c r="EF75" s="387"/>
      <c r="EG75" s="387"/>
      <c r="EH75" s="387"/>
      <c r="EI75" s="387"/>
      <c r="EJ75" s="387"/>
      <c r="EK75" s="387"/>
      <c r="EL75" s="387"/>
      <c r="EM75" s="387"/>
      <c r="EN75" s="387"/>
      <c r="EO75" s="387"/>
      <c r="EP75" s="387"/>
      <c r="EQ75" s="387"/>
      <c r="ER75" s="387"/>
      <c r="ES75" s="387"/>
      <c r="ET75" s="387"/>
      <c r="EU75" s="387"/>
      <c r="EV75" s="387"/>
      <c r="EW75" s="387"/>
      <c r="EX75" s="387"/>
      <c r="EY75" s="387"/>
      <c r="EZ75" s="387"/>
      <c r="FA75" s="387"/>
      <c r="FB75" s="387"/>
      <c r="FC75" s="387"/>
      <c r="FD75" s="387"/>
      <c r="FE75" s="387"/>
      <c r="FF75" s="387"/>
      <c r="FG75" s="387"/>
      <c r="FH75" s="387"/>
      <c r="FI75" s="387"/>
      <c r="FJ75" s="387"/>
      <c r="FK75" s="387"/>
      <c r="FL75" s="387"/>
      <c r="FM75" s="387"/>
      <c r="FN75" s="387"/>
      <c r="FO75" s="387"/>
      <c r="FP75" s="387"/>
      <c r="FQ75" s="387"/>
      <c r="FR75" s="387"/>
      <c r="FS75" s="387"/>
      <c r="FT75" s="387"/>
      <c r="FU75" s="387"/>
      <c r="FV75" s="387"/>
      <c r="FW75" s="387"/>
      <c r="FX75" s="387"/>
      <c r="FY75" s="387"/>
      <c r="FZ75" s="387"/>
      <c r="GA75" s="387"/>
      <c r="GB75" s="387"/>
      <c r="GC75" s="387"/>
      <c r="GD75" s="387"/>
      <c r="GE75" s="387"/>
      <c r="GF75" s="387"/>
      <c r="GG75" s="387"/>
      <c r="GH75" s="387"/>
      <c r="GI75" s="387"/>
      <c r="GJ75" s="387"/>
      <c r="GK75" s="387"/>
      <c r="GL75" s="387"/>
      <c r="GM75" s="387"/>
      <c r="GN75" s="387"/>
      <c r="GO75" s="387"/>
      <c r="GP75" s="387"/>
      <c r="GQ75" s="387"/>
      <c r="GR75" s="387"/>
      <c r="GS75" s="387"/>
      <c r="GT75" s="387"/>
      <c r="GU75" s="387"/>
      <c r="GV75" s="387"/>
      <c r="GW75" s="387"/>
      <c r="GX75" s="387"/>
      <c r="GY75" s="387"/>
      <c r="GZ75" s="387"/>
      <c r="HA75" s="387"/>
      <c r="HB75" s="387"/>
      <c r="HC75" s="387"/>
      <c r="HD75" s="387"/>
      <c r="HE75" s="387"/>
      <c r="HF75" s="387"/>
      <c r="HG75" s="387"/>
      <c r="HH75" s="387"/>
      <c r="HI75" s="387"/>
      <c r="HJ75" s="387"/>
      <c r="HK75" s="387"/>
      <c r="HL75" s="387"/>
      <c r="HM75" s="387"/>
      <c r="HN75" s="387"/>
      <c r="HO75" s="387"/>
      <c r="HP75" s="387"/>
      <c r="HQ75" s="387"/>
      <c r="HR75" s="387"/>
      <c r="HS75" s="387"/>
      <c r="HT75" s="387"/>
      <c r="HU75" s="387"/>
      <c r="HV75" s="387"/>
      <c r="HW75" s="387"/>
      <c r="HX75" s="387"/>
      <c r="HY75" s="387"/>
      <c r="HZ75" s="387"/>
      <c r="IA75" s="387"/>
      <c r="IB75" s="387"/>
      <c r="IC75" s="387"/>
      <c r="ID75" s="387"/>
      <c r="IE75" s="387"/>
      <c r="IF75" s="387"/>
      <c r="IG75" s="387"/>
      <c r="IH75" s="387"/>
      <c r="II75" s="387"/>
      <c r="IJ75" s="387"/>
      <c r="IK75" s="387"/>
      <c r="IL75" s="387"/>
      <c r="IM75" s="387"/>
      <c r="IN75" s="387"/>
      <c r="IO75" s="387"/>
      <c r="IP75" s="387"/>
      <c r="IQ75" s="387"/>
      <c r="IR75" s="387"/>
      <c r="IS75" s="387"/>
      <c r="IT75" s="387"/>
      <c r="IU75" s="387"/>
      <c r="IV75" s="387"/>
    </row>
    <row r="76" spans="1:256">
      <c r="E76" s="387"/>
      <c r="F76" s="387"/>
      <c r="G76" s="387"/>
      <c r="H76" s="387"/>
      <c r="I76" s="387"/>
      <c r="J76" s="387"/>
      <c r="K76" s="387"/>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387"/>
      <c r="AW76" s="387"/>
      <c r="AX76" s="387"/>
      <c r="AY76" s="387"/>
      <c r="AZ76" s="387"/>
      <c r="BA76" s="387"/>
      <c r="BB76" s="387"/>
      <c r="BC76" s="387"/>
      <c r="BD76" s="387"/>
      <c r="BE76" s="387"/>
      <c r="BF76" s="387"/>
      <c r="BG76" s="387"/>
      <c r="BH76" s="387"/>
      <c r="BI76" s="387"/>
      <c r="BJ76" s="387"/>
      <c r="BK76" s="387"/>
      <c r="BL76" s="387"/>
      <c r="BM76" s="387"/>
      <c r="BN76" s="387"/>
      <c r="BO76" s="387"/>
      <c r="BP76" s="387"/>
      <c r="BQ76" s="387"/>
      <c r="BR76" s="387"/>
      <c r="BS76" s="387"/>
      <c r="BT76" s="387"/>
      <c r="BU76" s="387"/>
      <c r="BV76" s="387"/>
      <c r="BW76" s="387"/>
      <c r="BX76" s="387"/>
      <c r="BY76" s="387"/>
      <c r="BZ76" s="387"/>
      <c r="CA76" s="387"/>
      <c r="CB76" s="387"/>
      <c r="CC76" s="387"/>
      <c r="CD76" s="387"/>
      <c r="CE76" s="387"/>
      <c r="CF76" s="387"/>
      <c r="CG76" s="387"/>
      <c r="CH76" s="387"/>
      <c r="CI76" s="387"/>
      <c r="CJ76" s="387"/>
      <c r="CK76" s="387"/>
      <c r="CL76" s="387"/>
      <c r="CM76" s="387"/>
      <c r="CN76" s="387"/>
      <c r="CO76" s="387"/>
      <c r="CP76" s="387"/>
      <c r="CQ76" s="387"/>
      <c r="CR76" s="387"/>
      <c r="CS76" s="387"/>
      <c r="CT76" s="387"/>
      <c r="CU76" s="387"/>
      <c r="CV76" s="387"/>
      <c r="CW76" s="387"/>
      <c r="CX76" s="387"/>
      <c r="CY76" s="387"/>
      <c r="CZ76" s="387"/>
      <c r="DA76" s="387"/>
      <c r="DB76" s="387"/>
      <c r="DC76" s="387"/>
      <c r="DD76" s="387"/>
      <c r="DE76" s="387"/>
      <c r="DF76" s="387"/>
      <c r="DG76" s="387"/>
      <c r="DH76" s="387"/>
      <c r="DI76" s="387"/>
      <c r="DJ76" s="387"/>
      <c r="DK76" s="387"/>
      <c r="DL76" s="387"/>
      <c r="DM76" s="387"/>
      <c r="DN76" s="387"/>
      <c r="DO76" s="387"/>
      <c r="DP76" s="387"/>
      <c r="DQ76" s="387"/>
      <c r="DR76" s="387"/>
      <c r="DS76" s="387"/>
      <c r="DT76" s="387"/>
      <c r="DU76" s="387"/>
      <c r="DV76" s="387"/>
      <c r="DW76" s="387"/>
      <c r="DX76" s="387"/>
      <c r="DY76" s="387"/>
      <c r="DZ76" s="387"/>
      <c r="EA76" s="387"/>
      <c r="EB76" s="387"/>
      <c r="EC76" s="387"/>
      <c r="ED76" s="387"/>
      <c r="EE76" s="387"/>
      <c r="EF76" s="387"/>
      <c r="EG76" s="387"/>
      <c r="EH76" s="387"/>
      <c r="EI76" s="387"/>
      <c r="EJ76" s="387"/>
      <c r="EK76" s="387"/>
      <c r="EL76" s="387"/>
      <c r="EM76" s="387"/>
      <c r="EN76" s="387"/>
      <c r="EO76" s="387"/>
      <c r="EP76" s="387"/>
      <c r="EQ76" s="387"/>
      <c r="ER76" s="387"/>
      <c r="ES76" s="387"/>
      <c r="ET76" s="387"/>
      <c r="EU76" s="387"/>
      <c r="EV76" s="387"/>
      <c r="EW76" s="387"/>
      <c r="EX76" s="387"/>
      <c r="EY76" s="387"/>
      <c r="EZ76" s="387"/>
      <c r="FA76" s="387"/>
      <c r="FB76" s="387"/>
      <c r="FC76" s="387"/>
      <c r="FD76" s="387"/>
      <c r="FE76" s="387"/>
      <c r="FF76" s="387"/>
      <c r="FG76" s="387"/>
      <c r="FH76" s="387"/>
      <c r="FI76" s="387"/>
      <c r="FJ76" s="387"/>
      <c r="FK76" s="387"/>
      <c r="FL76" s="387"/>
      <c r="FM76" s="387"/>
      <c r="FN76" s="387"/>
      <c r="FO76" s="387"/>
      <c r="FP76" s="387"/>
      <c r="FQ76" s="387"/>
      <c r="FR76" s="387"/>
      <c r="FS76" s="387"/>
      <c r="FT76" s="387"/>
      <c r="FU76" s="387"/>
      <c r="FV76" s="387"/>
      <c r="FW76" s="387"/>
      <c r="FX76" s="387"/>
      <c r="FY76" s="387"/>
      <c r="FZ76" s="387"/>
      <c r="GA76" s="387"/>
      <c r="GB76" s="387"/>
      <c r="GC76" s="387"/>
      <c r="GD76" s="387"/>
      <c r="GE76" s="387"/>
      <c r="GF76" s="387"/>
      <c r="GG76" s="387"/>
      <c r="GH76" s="387"/>
      <c r="GI76" s="387"/>
      <c r="GJ76" s="387"/>
      <c r="GK76" s="387"/>
      <c r="GL76" s="387"/>
      <c r="GM76" s="387"/>
      <c r="GN76" s="387"/>
      <c r="GO76" s="387"/>
      <c r="GP76" s="387"/>
      <c r="GQ76" s="387"/>
      <c r="GR76" s="387"/>
      <c r="GS76" s="387"/>
      <c r="GT76" s="387"/>
      <c r="GU76" s="387"/>
      <c r="GV76" s="387"/>
      <c r="GW76" s="387"/>
      <c r="GX76" s="387"/>
      <c r="GY76" s="387"/>
      <c r="GZ76" s="387"/>
      <c r="HA76" s="387"/>
      <c r="HB76" s="387"/>
      <c r="HC76" s="387"/>
      <c r="HD76" s="387"/>
      <c r="HE76" s="387"/>
      <c r="HF76" s="387"/>
      <c r="HG76" s="387"/>
      <c r="HH76" s="387"/>
      <c r="HI76" s="387"/>
      <c r="HJ76" s="387"/>
      <c r="HK76" s="387"/>
      <c r="HL76" s="387"/>
      <c r="HM76" s="387"/>
      <c r="HN76" s="387"/>
      <c r="HO76" s="387"/>
      <c r="HP76" s="387"/>
      <c r="HQ76" s="387"/>
      <c r="HR76" s="387"/>
      <c r="HS76" s="387"/>
      <c r="HT76" s="387"/>
      <c r="HU76" s="387"/>
      <c r="HV76" s="387"/>
      <c r="HW76" s="387"/>
      <c r="HX76" s="387"/>
      <c r="HY76" s="387"/>
      <c r="HZ76" s="387"/>
      <c r="IA76" s="387"/>
      <c r="IB76" s="387"/>
      <c r="IC76" s="387"/>
      <c r="ID76" s="387"/>
      <c r="IE76" s="387"/>
      <c r="IF76" s="387"/>
      <c r="IG76" s="387"/>
      <c r="IH76" s="387"/>
      <c r="II76" s="387"/>
      <c r="IJ76" s="387"/>
      <c r="IK76" s="387"/>
      <c r="IL76" s="387"/>
      <c r="IM76" s="387"/>
      <c r="IN76" s="387"/>
      <c r="IO76" s="387"/>
      <c r="IP76" s="387"/>
      <c r="IQ76" s="387"/>
      <c r="IR76" s="387"/>
      <c r="IS76" s="387"/>
      <c r="IT76" s="387"/>
      <c r="IU76" s="387"/>
      <c r="IV76" s="387"/>
    </row>
    <row r="77" spans="1:256">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387"/>
      <c r="AW77" s="387"/>
      <c r="AX77" s="387"/>
      <c r="AY77" s="387"/>
      <c r="AZ77" s="387"/>
      <c r="BA77" s="387"/>
      <c r="BB77" s="387"/>
      <c r="BC77" s="387"/>
      <c r="BD77" s="387"/>
      <c r="BE77" s="387"/>
      <c r="BF77" s="387"/>
      <c r="BG77" s="387"/>
      <c r="BH77" s="387"/>
      <c r="BI77" s="387"/>
      <c r="BJ77" s="387"/>
      <c r="BK77" s="387"/>
      <c r="BL77" s="387"/>
      <c r="BM77" s="387"/>
      <c r="BN77" s="387"/>
      <c r="BO77" s="387"/>
      <c r="BP77" s="387"/>
      <c r="BQ77" s="387"/>
      <c r="BR77" s="387"/>
      <c r="BS77" s="387"/>
      <c r="BT77" s="387"/>
      <c r="BU77" s="387"/>
      <c r="BV77" s="387"/>
      <c r="BW77" s="387"/>
      <c r="BX77" s="387"/>
      <c r="BY77" s="387"/>
      <c r="BZ77" s="387"/>
      <c r="CA77" s="387"/>
      <c r="CB77" s="387"/>
      <c r="CC77" s="387"/>
      <c r="CD77" s="387"/>
      <c r="CE77" s="387"/>
      <c r="CF77" s="387"/>
      <c r="CG77" s="387"/>
      <c r="CH77" s="387"/>
      <c r="CI77" s="387"/>
      <c r="CJ77" s="387"/>
      <c r="CK77" s="387"/>
      <c r="CL77" s="387"/>
      <c r="CM77" s="387"/>
      <c r="CN77" s="387"/>
      <c r="CO77" s="387"/>
      <c r="CP77" s="387"/>
      <c r="CQ77" s="387"/>
      <c r="CR77" s="387"/>
      <c r="CS77" s="387"/>
      <c r="CT77" s="387"/>
      <c r="CU77" s="387"/>
      <c r="CV77" s="387"/>
      <c r="CW77" s="387"/>
      <c r="CX77" s="387"/>
      <c r="CY77" s="387"/>
      <c r="CZ77" s="387"/>
      <c r="DA77" s="387"/>
      <c r="DB77" s="387"/>
      <c r="DC77" s="387"/>
      <c r="DD77" s="387"/>
      <c r="DE77" s="387"/>
      <c r="DF77" s="387"/>
      <c r="DG77" s="387"/>
      <c r="DH77" s="387"/>
      <c r="DI77" s="387"/>
      <c r="DJ77" s="387"/>
      <c r="DK77" s="387"/>
      <c r="DL77" s="387"/>
      <c r="DM77" s="387"/>
      <c r="DN77" s="387"/>
      <c r="DO77" s="387"/>
      <c r="DP77" s="387"/>
      <c r="DQ77" s="387"/>
      <c r="DR77" s="387"/>
      <c r="DS77" s="387"/>
      <c r="DT77" s="387"/>
      <c r="DU77" s="387"/>
      <c r="DV77" s="387"/>
      <c r="DW77" s="387"/>
      <c r="DX77" s="387"/>
      <c r="DY77" s="387"/>
      <c r="DZ77" s="387"/>
      <c r="EA77" s="387"/>
      <c r="EB77" s="387"/>
      <c r="EC77" s="387"/>
      <c r="ED77" s="387"/>
      <c r="EE77" s="387"/>
      <c r="EF77" s="387"/>
      <c r="EG77" s="387"/>
      <c r="EH77" s="387"/>
      <c r="EI77" s="387"/>
      <c r="EJ77" s="387"/>
      <c r="EK77" s="387"/>
      <c r="EL77" s="387"/>
      <c r="EM77" s="387"/>
      <c r="EN77" s="387"/>
      <c r="EO77" s="387"/>
      <c r="EP77" s="387"/>
      <c r="EQ77" s="387"/>
      <c r="ER77" s="387"/>
      <c r="ES77" s="387"/>
      <c r="ET77" s="387"/>
      <c r="EU77" s="387"/>
      <c r="EV77" s="387"/>
      <c r="EW77" s="387"/>
      <c r="EX77" s="387"/>
      <c r="EY77" s="387"/>
      <c r="EZ77" s="387"/>
      <c r="FA77" s="387"/>
      <c r="FB77" s="387"/>
      <c r="FC77" s="387"/>
      <c r="FD77" s="387"/>
      <c r="FE77" s="387"/>
      <c r="FF77" s="387"/>
      <c r="FG77" s="387"/>
      <c r="FH77" s="387"/>
      <c r="FI77" s="387"/>
      <c r="FJ77" s="387"/>
      <c r="FK77" s="387"/>
      <c r="FL77" s="387"/>
      <c r="FM77" s="387"/>
      <c r="FN77" s="387"/>
      <c r="FO77" s="387"/>
      <c r="FP77" s="387"/>
      <c r="FQ77" s="387"/>
      <c r="FR77" s="387"/>
      <c r="FS77" s="387"/>
      <c r="FT77" s="387"/>
      <c r="FU77" s="387"/>
      <c r="FV77" s="387"/>
      <c r="FW77" s="387"/>
      <c r="FX77" s="387"/>
      <c r="FY77" s="387"/>
      <c r="FZ77" s="387"/>
      <c r="GA77" s="387"/>
      <c r="GB77" s="387"/>
      <c r="GC77" s="387"/>
      <c r="GD77" s="387"/>
      <c r="GE77" s="387"/>
      <c r="GF77" s="387"/>
      <c r="GG77" s="387"/>
      <c r="GH77" s="387"/>
      <c r="GI77" s="387"/>
      <c r="GJ77" s="387"/>
      <c r="GK77" s="387"/>
      <c r="GL77" s="387"/>
      <c r="GM77" s="387"/>
      <c r="GN77" s="387"/>
      <c r="GO77" s="387"/>
      <c r="GP77" s="387"/>
      <c r="GQ77" s="387"/>
      <c r="GR77" s="387"/>
      <c r="GS77" s="387"/>
      <c r="GT77" s="387"/>
      <c r="GU77" s="387"/>
      <c r="GV77" s="387"/>
      <c r="GW77" s="387"/>
      <c r="GX77" s="387"/>
      <c r="GY77" s="387"/>
      <c r="GZ77" s="387"/>
      <c r="HA77" s="387"/>
      <c r="HB77" s="387"/>
      <c r="HC77" s="387"/>
      <c r="HD77" s="387"/>
      <c r="HE77" s="387"/>
      <c r="HF77" s="387"/>
      <c r="HG77" s="387"/>
      <c r="HH77" s="387"/>
      <c r="HI77" s="387"/>
      <c r="HJ77" s="387"/>
      <c r="HK77" s="387"/>
      <c r="HL77" s="387"/>
      <c r="HM77" s="387"/>
      <c r="HN77" s="387"/>
      <c r="HO77" s="387"/>
      <c r="HP77" s="387"/>
      <c r="HQ77" s="387"/>
      <c r="HR77" s="387"/>
      <c r="HS77" s="387"/>
      <c r="HT77" s="387"/>
      <c r="HU77" s="387"/>
      <c r="HV77" s="387"/>
      <c r="HW77" s="387"/>
      <c r="HX77" s="387"/>
      <c r="HY77" s="387"/>
      <c r="HZ77" s="387"/>
      <c r="IA77" s="387"/>
      <c r="IB77" s="387"/>
      <c r="IC77" s="387"/>
      <c r="ID77" s="387"/>
      <c r="IE77" s="387"/>
      <c r="IF77" s="387"/>
      <c r="IG77" s="387"/>
      <c r="IH77" s="387"/>
      <c r="II77" s="387"/>
      <c r="IJ77" s="387"/>
      <c r="IK77" s="387"/>
      <c r="IL77" s="387"/>
      <c r="IM77" s="387"/>
      <c r="IN77" s="387"/>
      <c r="IO77" s="387"/>
      <c r="IP77" s="387"/>
      <c r="IQ77" s="387"/>
      <c r="IR77" s="387"/>
      <c r="IS77" s="387"/>
      <c r="IT77" s="387"/>
      <c r="IU77" s="387"/>
      <c r="IV77" s="387"/>
    </row>
    <row r="78" spans="1:256">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c r="BB78" s="387"/>
      <c r="BC78" s="387"/>
      <c r="BD78" s="387"/>
      <c r="BE78" s="387"/>
      <c r="BF78" s="387"/>
      <c r="BG78" s="387"/>
      <c r="BH78" s="387"/>
      <c r="BI78" s="387"/>
      <c r="BJ78" s="387"/>
      <c r="BK78" s="387"/>
      <c r="BL78" s="387"/>
      <c r="BM78" s="387"/>
      <c r="BN78" s="387"/>
      <c r="BO78" s="387"/>
      <c r="BP78" s="387"/>
      <c r="BQ78" s="387"/>
      <c r="BR78" s="387"/>
      <c r="BS78" s="387"/>
      <c r="BT78" s="387"/>
      <c r="BU78" s="387"/>
      <c r="BV78" s="387"/>
      <c r="BW78" s="387"/>
      <c r="BX78" s="387"/>
      <c r="BY78" s="387"/>
      <c r="BZ78" s="387"/>
      <c r="CA78" s="387"/>
      <c r="CB78" s="387"/>
      <c r="CC78" s="387"/>
      <c r="CD78" s="387"/>
      <c r="CE78" s="387"/>
      <c r="CF78" s="387"/>
      <c r="CG78" s="387"/>
      <c r="CH78" s="387"/>
      <c r="CI78" s="387"/>
      <c r="CJ78" s="387"/>
      <c r="CK78" s="387"/>
      <c r="CL78" s="387"/>
      <c r="CM78" s="387"/>
      <c r="CN78" s="387"/>
      <c r="CO78" s="387"/>
      <c r="CP78" s="387"/>
      <c r="CQ78" s="387"/>
      <c r="CR78" s="387"/>
      <c r="CS78" s="387"/>
      <c r="CT78" s="387"/>
      <c r="CU78" s="387"/>
      <c r="CV78" s="387"/>
      <c r="CW78" s="387"/>
      <c r="CX78" s="387"/>
      <c r="CY78" s="387"/>
      <c r="CZ78" s="387"/>
      <c r="DA78" s="387"/>
      <c r="DB78" s="387"/>
      <c r="DC78" s="387"/>
      <c r="DD78" s="387"/>
      <c r="DE78" s="387"/>
      <c r="DF78" s="387"/>
      <c r="DG78" s="387"/>
      <c r="DH78" s="387"/>
      <c r="DI78" s="387"/>
      <c r="DJ78" s="387"/>
      <c r="DK78" s="387"/>
      <c r="DL78" s="387"/>
      <c r="DM78" s="387"/>
      <c r="DN78" s="387"/>
      <c r="DO78" s="387"/>
      <c r="DP78" s="387"/>
      <c r="DQ78" s="387"/>
      <c r="DR78" s="387"/>
      <c r="DS78" s="387"/>
      <c r="DT78" s="387"/>
      <c r="DU78" s="387"/>
      <c r="DV78" s="387"/>
      <c r="DW78" s="387"/>
      <c r="DX78" s="387"/>
      <c r="DY78" s="387"/>
      <c r="DZ78" s="387"/>
      <c r="EA78" s="387"/>
      <c r="EB78" s="387"/>
      <c r="EC78" s="387"/>
      <c r="ED78" s="387"/>
      <c r="EE78" s="387"/>
      <c r="EF78" s="387"/>
      <c r="EG78" s="387"/>
      <c r="EH78" s="387"/>
      <c r="EI78" s="387"/>
      <c r="EJ78" s="387"/>
      <c r="EK78" s="387"/>
      <c r="EL78" s="387"/>
      <c r="EM78" s="387"/>
      <c r="EN78" s="387"/>
      <c r="EO78" s="387"/>
      <c r="EP78" s="387"/>
      <c r="EQ78" s="387"/>
      <c r="ER78" s="387"/>
      <c r="ES78" s="387"/>
      <c r="ET78" s="387"/>
      <c r="EU78" s="387"/>
      <c r="EV78" s="387"/>
      <c r="EW78" s="387"/>
      <c r="EX78" s="387"/>
      <c r="EY78" s="387"/>
      <c r="EZ78" s="387"/>
      <c r="FA78" s="387"/>
      <c r="FB78" s="387"/>
      <c r="FC78" s="387"/>
      <c r="FD78" s="387"/>
      <c r="FE78" s="387"/>
      <c r="FF78" s="387"/>
      <c r="FG78" s="387"/>
      <c r="FH78" s="387"/>
      <c r="FI78" s="387"/>
      <c r="FJ78" s="387"/>
      <c r="FK78" s="387"/>
      <c r="FL78" s="387"/>
      <c r="FM78" s="387"/>
      <c r="FN78" s="387"/>
      <c r="FO78" s="387"/>
      <c r="FP78" s="387"/>
      <c r="FQ78" s="387"/>
      <c r="FR78" s="387"/>
      <c r="FS78" s="387"/>
      <c r="FT78" s="387"/>
      <c r="FU78" s="387"/>
      <c r="FV78" s="387"/>
      <c r="FW78" s="387"/>
      <c r="FX78" s="387"/>
      <c r="FY78" s="387"/>
      <c r="FZ78" s="387"/>
      <c r="GA78" s="387"/>
      <c r="GB78" s="387"/>
      <c r="GC78" s="387"/>
      <c r="GD78" s="387"/>
      <c r="GE78" s="387"/>
      <c r="GF78" s="387"/>
      <c r="GG78" s="387"/>
      <c r="GH78" s="387"/>
      <c r="GI78" s="387"/>
      <c r="GJ78" s="387"/>
      <c r="GK78" s="387"/>
      <c r="GL78" s="387"/>
      <c r="GM78" s="387"/>
      <c r="GN78" s="387"/>
      <c r="GO78" s="387"/>
      <c r="GP78" s="387"/>
      <c r="GQ78" s="387"/>
      <c r="GR78" s="387"/>
      <c r="GS78" s="387"/>
      <c r="GT78" s="387"/>
      <c r="GU78" s="387"/>
      <c r="GV78" s="387"/>
      <c r="GW78" s="387"/>
      <c r="GX78" s="387"/>
      <c r="GY78" s="387"/>
      <c r="GZ78" s="387"/>
      <c r="HA78" s="387"/>
      <c r="HB78" s="387"/>
      <c r="HC78" s="387"/>
      <c r="HD78" s="387"/>
      <c r="HE78" s="387"/>
      <c r="HF78" s="387"/>
      <c r="HG78" s="387"/>
      <c r="HH78" s="387"/>
      <c r="HI78" s="387"/>
      <c r="HJ78" s="387"/>
      <c r="HK78" s="387"/>
      <c r="HL78" s="387"/>
      <c r="HM78" s="387"/>
      <c r="HN78" s="387"/>
      <c r="HO78" s="387"/>
      <c r="HP78" s="387"/>
      <c r="HQ78" s="387"/>
      <c r="HR78" s="387"/>
      <c r="HS78" s="387"/>
      <c r="HT78" s="387"/>
      <c r="HU78" s="387"/>
      <c r="HV78" s="387"/>
      <c r="HW78" s="387"/>
      <c r="HX78" s="387"/>
      <c r="HY78" s="387"/>
      <c r="HZ78" s="387"/>
      <c r="IA78" s="387"/>
      <c r="IB78" s="387"/>
      <c r="IC78" s="387"/>
      <c r="ID78" s="387"/>
      <c r="IE78" s="387"/>
      <c r="IF78" s="387"/>
      <c r="IG78" s="387"/>
      <c r="IH78" s="387"/>
      <c r="II78" s="387"/>
      <c r="IJ78" s="387"/>
      <c r="IK78" s="387"/>
      <c r="IL78" s="387"/>
      <c r="IM78" s="387"/>
      <c r="IN78" s="387"/>
      <c r="IO78" s="387"/>
      <c r="IP78" s="387"/>
      <c r="IQ78" s="387"/>
      <c r="IR78" s="387"/>
      <c r="IS78" s="387"/>
      <c r="IT78" s="387"/>
      <c r="IU78" s="387"/>
      <c r="IV78" s="387"/>
    </row>
    <row r="79" spans="1:256">
      <c r="E79" s="387"/>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c r="BB79" s="387"/>
      <c r="BC79" s="387"/>
      <c r="BD79" s="387"/>
      <c r="BE79" s="387"/>
      <c r="BF79" s="387"/>
      <c r="BG79" s="387"/>
      <c r="BH79" s="387"/>
      <c r="BI79" s="387"/>
      <c r="BJ79" s="387"/>
      <c r="BK79" s="387"/>
      <c r="BL79" s="387"/>
      <c r="BM79" s="387"/>
      <c r="BN79" s="387"/>
      <c r="BO79" s="387"/>
      <c r="BP79" s="387"/>
      <c r="BQ79" s="387"/>
      <c r="BR79" s="387"/>
      <c r="BS79" s="387"/>
      <c r="BT79" s="387"/>
      <c r="BU79" s="387"/>
      <c r="BV79" s="387"/>
      <c r="BW79" s="387"/>
      <c r="BX79" s="387"/>
      <c r="BY79" s="387"/>
      <c r="BZ79" s="387"/>
      <c r="CA79" s="387"/>
      <c r="CB79" s="387"/>
      <c r="CC79" s="387"/>
      <c r="CD79" s="387"/>
      <c r="CE79" s="387"/>
      <c r="CF79" s="387"/>
      <c r="CG79" s="387"/>
      <c r="CH79" s="387"/>
      <c r="CI79" s="387"/>
      <c r="CJ79" s="387"/>
      <c r="CK79" s="387"/>
      <c r="CL79" s="387"/>
      <c r="CM79" s="387"/>
      <c r="CN79" s="387"/>
      <c r="CO79" s="387"/>
      <c r="CP79" s="387"/>
      <c r="CQ79" s="387"/>
      <c r="CR79" s="387"/>
      <c r="CS79" s="387"/>
      <c r="CT79" s="387"/>
      <c r="CU79" s="387"/>
      <c r="CV79" s="387"/>
      <c r="CW79" s="387"/>
      <c r="CX79" s="387"/>
      <c r="CY79" s="387"/>
      <c r="CZ79" s="387"/>
      <c r="DA79" s="387"/>
      <c r="DB79" s="387"/>
      <c r="DC79" s="387"/>
      <c r="DD79" s="387"/>
      <c r="DE79" s="387"/>
      <c r="DF79" s="387"/>
      <c r="DG79" s="387"/>
      <c r="DH79" s="387"/>
      <c r="DI79" s="387"/>
      <c r="DJ79" s="387"/>
      <c r="DK79" s="387"/>
      <c r="DL79" s="387"/>
      <c r="DM79" s="387"/>
      <c r="DN79" s="387"/>
      <c r="DO79" s="387"/>
      <c r="DP79" s="387"/>
      <c r="DQ79" s="387"/>
      <c r="DR79" s="387"/>
      <c r="DS79" s="387"/>
      <c r="DT79" s="387"/>
      <c r="DU79" s="387"/>
      <c r="DV79" s="387"/>
      <c r="DW79" s="387"/>
      <c r="DX79" s="387"/>
      <c r="DY79" s="387"/>
      <c r="DZ79" s="387"/>
      <c r="EA79" s="387"/>
      <c r="EB79" s="387"/>
      <c r="EC79" s="387"/>
      <c r="ED79" s="387"/>
      <c r="EE79" s="387"/>
      <c r="EF79" s="387"/>
      <c r="EG79" s="387"/>
      <c r="EH79" s="387"/>
      <c r="EI79" s="387"/>
      <c r="EJ79" s="387"/>
      <c r="EK79" s="387"/>
      <c r="EL79" s="387"/>
      <c r="EM79" s="387"/>
      <c r="EN79" s="387"/>
      <c r="EO79" s="387"/>
      <c r="EP79" s="387"/>
      <c r="EQ79" s="387"/>
      <c r="ER79" s="387"/>
      <c r="ES79" s="387"/>
      <c r="ET79" s="387"/>
      <c r="EU79" s="387"/>
      <c r="EV79" s="387"/>
      <c r="EW79" s="387"/>
      <c r="EX79" s="387"/>
      <c r="EY79" s="387"/>
      <c r="EZ79" s="387"/>
      <c r="FA79" s="387"/>
      <c r="FB79" s="387"/>
      <c r="FC79" s="387"/>
      <c r="FD79" s="387"/>
      <c r="FE79" s="387"/>
      <c r="FF79" s="387"/>
      <c r="FG79" s="387"/>
      <c r="FH79" s="387"/>
      <c r="FI79" s="387"/>
      <c r="FJ79" s="387"/>
      <c r="FK79" s="387"/>
      <c r="FL79" s="387"/>
      <c r="FM79" s="387"/>
      <c r="FN79" s="387"/>
      <c r="FO79" s="387"/>
      <c r="FP79" s="387"/>
      <c r="FQ79" s="387"/>
      <c r="FR79" s="387"/>
      <c r="FS79" s="387"/>
      <c r="FT79" s="387"/>
      <c r="FU79" s="387"/>
      <c r="FV79" s="387"/>
      <c r="FW79" s="387"/>
      <c r="FX79" s="387"/>
      <c r="FY79" s="387"/>
      <c r="FZ79" s="387"/>
      <c r="GA79" s="387"/>
      <c r="GB79" s="387"/>
      <c r="GC79" s="387"/>
      <c r="GD79" s="387"/>
      <c r="GE79" s="387"/>
      <c r="GF79" s="387"/>
      <c r="GG79" s="387"/>
      <c r="GH79" s="387"/>
      <c r="GI79" s="387"/>
      <c r="GJ79" s="387"/>
      <c r="GK79" s="387"/>
      <c r="GL79" s="387"/>
      <c r="GM79" s="387"/>
      <c r="GN79" s="387"/>
      <c r="GO79" s="387"/>
      <c r="GP79" s="387"/>
      <c r="GQ79" s="387"/>
      <c r="GR79" s="387"/>
      <c r="GS79" s="387"/>
      <c r="GT79" s="387"/>
      <c r="GU79" s="387"/>
      <c r="GV79" s="387"/>
      <c r="GW79" s="387"/>
      <c r="GX79" s="387"/>
      <c r="GY79" s="387"/>
      <c r="GZ79" s="387"/>
      <c r="HA79" s="387"/>
      <c r="HB79" s="387"/>
      <c r="HC79" s="387"/>
      <c r="HD79" s="387"/>
      <c r="HE79" s="387"/>
      <c r="HF79" s="387"/>
      <c r="HG79" s="387"/>
      <c r="HH79" s="387"/>
      <c r="HI79" s="387"/>
      <c r="HJ79" s="387"/>
      <c r="HK79" s="387"/>
      <c r="HL79" s="387"/>
      <c r="HM79" s="387"/>
      <c r="HN79" s="387"/>
      <c r="HO79" s="387"/>
      <c r="HP79" s="387"/>
      <c r="HQ79" s="387"/>
      <c r="HR79" s="387"/>
      <c r="HS79" s="387"/>
      <c r="HT79" s="387"/>
      <c r="HU79" s="387"/>
      <c r="HV79" s="387"/>
      <c r="HW79" s="387"/>
      <c r="HX79" s="387"/>
      <c r="HY79" s="387"/>
      <c r="HZ79" s="387"/>
      <c r="IA79" s="387"/>
      <c r="IB79" s="387"/>
      <c r="IC79" s="387"/>
      <c r="ID79" s="387"/>
      <c r="IE79" s="387"/>
      <c r="IF79" s="387"/>
      <c r="IG79" s="387"/>
      <c r="IH79" s="387"/>
      <c r="II79" s="387"/>
      <c r="IJ79" s="387"/>
      <c r="IK79" s="387"/>
      <c r="IL79" s="387"/>
      <c r="IM79" s="387"/>
      <c r="IN79" s="387"/>
      <c r="IO79" s="387"/>
      <c r="IP79" s="387"/>
      <c r="IQ79" s="387"/>
      <c r="IR79" s="387"/>
      <c r="IS79" s="387"/>
      <c r="IT79" s="387"/>
      <c r="IU79" s="387"/>
      <c r="IV79" s="387"/>
    </row>
    <row r="80" spans="1:256">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c r="BB80" s="387"/>
      <c r="BC80" s="387"/>
      <c r="BD80" s="387"/>
      <c r="BE80" s="387"/>
      <c r="BF80" s="387"/>
      <c r="BG80" s="387"/>
      <c r="BH80" s="387"/>
      <c r="BI80" s="387"/>
      <c r="BJ80" s="387"/>
      <c r="BK80" s="387"/>
      <c r="BL80" s="387"/>
      <c r="BM80" s="387"/>
      <c r="BN80" s="387"/>
      <c r="BO80" s="387"/>
      <c r="BP80" s="387"/>
      <c r="BQ80" s="387"/>
      <c r="BR80" s="387"/>
      <c r="BS80" s="387"/>
      <c r="BT80" s="387"/>
      <c r="BU80" s="387"/>
      <c r="BV80" s="387"/>
      <c r="BW80" s="387"/>
      <c r="BX80" s="387"/>
      <c r="BY80" s="387"/>
      <c r="BZ80" s="387"/>
      <c r="CA80" s="387"/>
      <c r="CB80" s="387"/>
      <c r="CC80" s="387"/>
      <c r="CD80" s="387"/>
      <c r="CE80" s="387"/>
      <c r="CF80" s="387"/>
      <c r="CG80" s="387"/>
      <c r="CH80" s="387"/>
      <c r="CI80" s="387"/>
      <c r="CJ80" s="387"/>
      <c r="CK80" s="387"/>
      <c r="CL80" s="387"/>
      <c r="CM80" s="387"/>
      <c r="CN80" s="387"/>
      <c r="CO80" s="387"/>
      <c r="CP80" s="387"/>
      <c r="CQ80" s="387"/>
      <c r="CR80" s="387"/>
      <c r="CS80" s="387"/>
      <c r="CT80" s="387"/>
      <c r="CU80" s="387"/>
      <c r="CV80" s="387"/>
      <c r="CW80" s="387"/>
      <c r="CX80" s="387"/>
      <c r="CY80" s="387"/>
      <c r="CZ80" s="387"/>
      <c r="DA80" s="387"/>
      <c r="DB80" s="387"/>
      <c r="DC80" s="387"/>
      <c r="DD80" s="387"/>
      <c r="DE80" s="387"/>
      <c r="DF80" s="387"/>
      <c r="DG80" s="387"/>
      <c r="DH80" s="387"/>
      <c r="DI80" s="387"/>
      <c r="DJ80" s="387"/>
      <c r="DK80" s="387"/>
      <c r="DL80" s="387"/>
      <c r="DM80" s="387"/>
      <c r="DN80" s="387"/>
      <c r="DO80" s="387"/>
      <c r="DP80" s="387"/>
      <c r="DQ80" s="387"/>
      <c r="DR80" s="387"/>
      <c r="DS80" s="387"/>
      <c r="DT80" s="387"/>
      <c r="DU80" s="387"/>
      <c r="DV80" s="387"/>
      <c r="DW80" s="387"/>
      <c r="DX80" s="387"/>
      <c r="DY80" s="387"/>
      <c r="DZ80" s="387"/>
      <c r="EA80" s="387"/>
      <c r="EB80" s="387"/>
      <c r="EC80" s="387"/>
      <c r="ED80" s="387"/>
      <c r="EE80" s="387"/>
      <c r="EF80" s="387"/>
      <c r="EG80" s="387"/>
      <c r="EH80" s="387"/>
      <c r="EI80" s="387"/>
      <c r="EJ80" s="387"/>
      <c r="EK80" s="387"/>
      <c r="EL80" s="387"/>
      <c r="EM80" s="387"/>
      <c r="EN80" s="387"/>
      <c r="EO80" s="387"/>
      <c r="EP80" s="387"/>
      <c r="EQ80" s="387"/>
      <c r="ER80" s="387"/>
      <c r="ES80" s="387"/>
      <c r="ET80" s="387"/>
      <c r="EU80" s="387"/>
      <c r="EV80" s="387"/>
      <c r="EW80" s="387"/>
      <c r="EX80" s="387"/>
      <c r="EY80" s="387"/>
      <c r="EZ80" s="387"/>
      <c r="FA80" s="387"/>
      <c r="FB80" s="387"/>
      <c r="FC80" s="387"/>
      <c r="FD80" s="387"/>
      <c r="FE80" s="387"/>
      <c r="FF80" s="387"/>
      <c r="FG80" s="387"/>
      <c r="FH80" s="387"/>
      <c r="FI80" s="387"/>
      <c r="FJ80" s="387"/>
      <c r="FK80" s="387"/>
      <c r="FL80" s="387"/>
      <c r="FM80" s="387"/>
      <c r="FN80" s="387"/>
      <c r="FO80" s="387"/>
      <c r="FP80" s="387"/>
      <c r="FQ80" s="387"/>
      <c r="FR80" s="387"/>
      <c r="FS80" s="387"/>
      <c r="FT80" s="387"/>
      <c r="FU80" s="387"/>
      <c r="FV80" s="387"/>
      <c r="FW80" s="387"/>
      <c r="FX80" s="387"/>
      <c r="FY80" s="387"/>
      <c r="FZ80" s="387"/>
      <c r="GA80" s="387"/>
      <c r="GB80" s="387"/>
      <c r="GC80" s="387"/>
      <c r="GD80" s="387"/>
      <c r="GE80" s="387"/>
      <c r="GF80" s="387"/>
      <c r="GG80" s="387"/>
      <c r="GH80" s="387"/>
      <c r="GI80" s="387"/>
      <c r="GJ80" s="387"/>
      <c r="GK80" s="387"/>
      <c r="GL80" s="387"/>
      <c r="GM80" s="387"/>
      <c r="GN80" s="387"/>
      <c r="GO80" s="387"/>
      <c r="GP80" s="387"/>
      <c r="GQ80" s="387"/>
      <c r="GR80" s="387"/>
      <c r="GS80" s="387"/>
      <c r="GT80" s="387"/>
      <c r="GU80" s="387"/>
      <c r="GV80" s="387"/>
      <c r="GW80" s="387"/>
      <c r="GX80" s="387"/>
      <c r="GY80" s="387"/>
      <c r="GZ80" s="387"/>
      <c r="HA80" s="387"/>
      <c r="HB80" s="387"/>
      <c r="HC80" s="387"/>
      <c r="HD80" s="387"/>
      <c r="HE80" s="387"/>
      <c r="HF80" s="387"/>
      <c r="HG80" s="387"/>
      <c r="HH80" s="387"/>
      <c r="HI80" s="387"/>
      <c r="HJ80" s="387"/>
      <c r="HK80" s="387"/>
      <c r="HL80" s="387"/>
      <c r="HM80" s="387"/>
      <c r="HN80" s="387"/>
      <c r="HO80" s="387"/>
      <c r="HP80" s="387"/>
      <c r="HQ80" s="387"/>
      <c r="HR80" s="387"/>
      <c r="HS80" s="387"/>
      <c r="HT80" s="387"/>
      <c r="HU80" s="387"/>
      <c r="HV80" s="387"/>
      <c r="HW80" s="387"/>
      <c r="HX80" s="387"/>
      <c r="HY80" s="387"/>
      <c r="HZ80" s="387"/>
      <c r="IA80" s="387"/>
      <c r="IB80" s="387"/>
      <c r="IC80" s="387"/>
      <c r="ID80" s="387"/>
      <c r="IE80" s="387"/>
      <c r="IF80" s="387"/>
      <c r="IG80" s="387"/>
      <c r="IH80" s="387"/>
      <c r="II80" s="387"/>
      <c r="IJ80" s="387"/>
      <c r="IK80" s="387"/>
      <c r="IL80" s="387"/>
      <c r="IM80" s="387"/>
      <c r="IN80" s="387"/>
      <c r="IO80" s="387"/>
      <c r="IP80" s="387"/>
      <c r="IQ80" s="387"/>
      <c r="IR80" s="387"/>
      <c r="IS80" s="387"/>
      <c r="IT80" s="387"/>
      <c r="IU80" s="387"/>
      <c r="IV80" s="387"/>
    </row>
    <row r="81" spans="5:256">
      <c r="E81" s="387"/>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387"/>
      <c r="BE81" s="387"/>
      <c r="BF81" s="387"/>
      <c r="BG81" s="387"/>
      <c r="BH81" s="387"/>
      <c r="BI81" s="387"/>
      <c r="BJ81" s="387"/>
      <c r="BK81" s="387"/>
      <c r="BL81" s="387"/>
      <c r="BM81" s="387"/>
      <c r="BN81" s="387"/>
      <c r="BO81" s="387"/>
      <c r="BP81" s="387"/>
      <c r="BQ81" s="387"/>
      <c r="BR81" s="387"/>
      <c r="BS81" s="387"/>
      <c r="BT81" s="387"/>
      <c r="BU81" s="387"/>
      <c r="BV81" s="387"/>
      <c r="BW81" s="387"/>
      <c r="BX81" s="387"/>
      <c r="BY81" s="387"/>
      <c r="BZ81" s="387"/>
      <c r="CA81" s="387"/>
      <c r="CB81" s="387"/>
      <c r="CC81" s="387"/>
      <c r="CD81" s="387"/>
      <c r="CE81" s="387"/>
      <c r="CF81" s="387"/>
      <c r="CG81" s="387"/>
      <c r="CH81" s="387"/>
      <c r="CI81" s="387"/>
      <c r="CJ81" s="387"/>
      <c r="CK81" s="387"/>
      <c r="CL81" s="387"/>
      <c r="CM81" s="387"/>
      <c r="CN81" s="387"/>
      <c r="CO81" s="387"/>
      <c r="CP81" s="387"/>
      <c r="CQ81" s="387"/>
      <c r="CR81" s="387"/>
      <c r="CS81" s="387"/>
      <c r="CT81" s="387"/>
      <c r="CU81" s="387"/>
      <c r="CV81" s="387"/>
      <c r="CW81" s="387"/>
      <c r="CX81" s="387"/>
      <c r="CY81" s="387"/>
      <c r="CZ81" s="387"/>
      <c r="DA81" s="387"/>
      <c r="DB81" s="387"/>
      <c r="DC81" s="387"/>
      <c r="DD81" s="387"/>
      <c r="DE81" s="387"/>
      <c r="DF81" s="387"/>
      <c r="DG81" s="387"/>
      <c r="DH81" s="387"/>
      <c r="DI81" s="387"/>
      <c r="DJ81" s="387"/>
      <c r="DK81" s="387"/>
      <c r="DL81" s="387"/>
      <c r="DM81" s="387"/>
      <c r="DN81" s="387"/>
      <c r="DO81" s="387"/>
      <c r="DP81" s="387"/>
      <c r="DQ81" s="387"/>
      <c r="DR81" s="387"/>
      <c r="DS81" s="387"/>
      <c r="DT81" s="387"/>
      <c r="DU81" s="387"/>
      <c r="DV81" s="387"/>
      <c r="DW81" s="387"/>
      <c r="DX81" s="387"/>
      <c r="DY81" s="387"/>
      <c r="DZ81" s="387"/>
      <c r="EA81" s="387"/>
      <c r="EB81" s="387"/>
      <c r="EC81" s="387"/>
      <c r="ED81" s="387"/>
      <c r="EE81" s="387"/>
      <c r="EF81" s="387"/>
      <c r="EG81" s="387"/>
      <c r="EH81" s="387"/>
      <c r="EI81" s="387"/>
      <c r="EJ81" s="387"/>
      <c r="EK81" s="387"/>
      <c r="EL81" s="387"/>
      <c r="EM81" s="387"/>
      <c r="EN81" s="387"/>
      <c r="EO81" s="387"/>
      <c r="EP81" s="387"/>
      <c r="EQ81" s="387"/>
      <c r="ER81" s="387"/>
      <c r="ES81" s="387"/>
      <c r="ET81" s="387"/>
      <c r="EU81" s="387"/>
      <c r="EV81" s="387"/>
      <c r="EW81" s="387"/>
      <c r="EX81" s="387"/>
      <c r="EY81" s="387"/>
      <c r="EZ81" s="387"/>
      <c r="FA81" s="387"/>
      <c r="FB81" s="387"/>
      <c r="FC81" s="387"/>
      <c r="FD81" s="387"/>
      <c r="FE81" s="387"/>
      <c r="FF81" s="387"/>
      <c r="FG81" s="387"/>
      <c r="FH81" s="387"/>
      <c r="FI81" s="387"/>
      <c r="FJ81" s="387"/>
      <c r="FK81" s="387"/>
      <c r="FL81" s="387"/>
      <c r="FM81" s="387"/>
      <c r="FN81" s="387"/>
      <c r="FO81" s="387"/>
      <c r="FP81" s="387"/>
      <c r="FQ81" s="387"/>
      <c r="FR81" s="387"/>
      <c r="FS81" s="387"/>
      <c r="FT81" s="387"/>
      <c r="FU81" s="387"/>
      <c r="FV81" s="387"/>
      <c r="FW81" s="387"/>
      <c r="FX81" s="387"/>
      <c r="FY81" s="387"/>
      <c r="FZ81" s="387"/>
      <c r="GA81" s="387"/>
      <c r="GB81" s="387"/>
      <c r="GC81" s="387"/>
      <c r="GD81" s="387"/>
      <c r="GE81" s="387"/>
      <c r="GF81" s="387"/>
      <c r="GG81" s="387"/>
      <c r="GH81" s="387"/>
      <c r="GI81" s="387"/>
      <c r="GJ81" s="387"/>
      <c r="GK81" s="387"/>
      <c r="GL81" s="387"/>
      <c r="GM81" s="387"/>
      <c r="GN81" s="387"/>
      <c r="GO81" s="387"/>
      <c r="GP81" s="387"/>
      <c r="GQ81" s="387"/>
      <c r="GR81" s="387"/>
      <c r="GS81" s="387"/>
      <c r="GT81" s="387"/>
      <c r="GU81" s="387"/>
      <c r="GV81" s="387"/>
      <c r="GW81" s="387"/>
      <c r="GX81" s="387"/>
      <c r="GY81" s="387"/>
      <c r="GZ81" s="387"/>
      <c r="HA81" s="387"/>
      <c r="HB81" s="387"/>
      <c r="HC81" s="387"/>
      <c r="HD81" s="387"/>
      <c r="HE81" s="387"/>
      <c r="HF81" s="387"/>
      <c r="HG81" s="387"/>
      <c r="HH81" s="387"/>
      <c r="HI81" s="387"/>
      <c r="HJ81" s="387"/>
      <c r="HK81" s="387"/>
      <c r="HL81" s="387"/>
      <c r="HM81" s="387"/>
      <c r="HN81" s="387"/>
      <c r="HO81" s="387"/>
      <c r="HP81" s="387"/>
      <c r="HQ81" s="387"/>
      <c r="HR81" s="387"/>
      <c r="HS81" s="387"/>
      <c r="HT81" s="387"/>
      <c r="HU81" s="387"/>
      <c r="HV81" s="387"/>
      <c r="HW81" s="387"/>
      <c r="HX81" s="387"/>
      <c r="HY81" s="387"/>
      <c r="HZ81" s="387"/>
      <c r="IA81" s="387"/>
      <c r="IB81" s="387"/>
      <c r="IC81" s="387"/>
      <c r="ID81" s="387"/>
      <c r="IE81" s="387"/>
      <c r="IF81" s="387"/>
      <c r="IG81" s="387"/>
      <c r="IH81" s="387"/>
      <c r="II81" s="387"/>
      <c r="IJ81" s="387"/>
      <c r="IK81" s="387"/>
      <c r="IL81" s="387"/>
      <c r="IM81" s="387"/>
      <c r="IN81" s="387"/>
      <c r="IO81" s="387"/>
      <c r="IP81" s="387"/>
      <c r="IQ81" s="387"/>
      <c r="IR81" s="387"/>
      <c r="IS81" s="387"/>
      <c r="IT81" s="387"/>
      <c r="IU81" s="387"/>
      <c r="IV81" s="387"/>
    </row>
  </sheetData>
  <mergeCells count="6">
    <mergeCell ref="C36:D36"/>
    <mergeCell ref="A3:D3"/>
    <mergeCell ref="C28:D28"/>
    <mergeCell ref="C30:D30"/>
    <mergeCell ref="C32:D32"/>
    <mergeCell ref="C34:D34"/>
  </mergeCells>
  <pageMargins left="0.70866141732283472" right="0.70866141732283472" top="0.74803149606299213" bottom="0.74803149606299213" header="0.31496062992125984" footer="0.31496062992125984"/>
  <pageSetup paperSize="9" scale="61" orientation="portrait" r:id="rId1"/>
  <rowBreaks count="1" manualBreakCount="1">
    <brk id="40" max="16383" man="1"/>
  </rowBreaks>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PRICED BoQ ONE-CLASSROOM </vt:lpstr>
      <vt:lpstr>PRICED BoQ TWO-CLASSROOM </vt:lpstr>
      <vt:lpstr>PRICED BoQ THREE-CLASSROOM </vt:lpstr>
      <vt:lpstr>GIRL FRIENDLY SPACE - GFS </vt:lpstr>
      <vt:lpstr>ELEVATOR WATER TANK</vt:lpstr>
      <vt:lpstr>WATER TAP</vt:lpstr>
      <vt:lpstr>LATRINES</vt:lpstr>
      <vt:lpstr>SUMMARY</vt:lpstr>
      <vt:lpstr>'ELEVATOR WATER TANK'!Print_Area</vt:lpstr>
      <vt:lpstr>LATRINES!Print_Area</vt:lpstr>
      <vt:lpstr>'PRICED BoQ THREE-CLASSROOM '!Print_Area</vt:lpstr>
      <vt:lpstr>SUMMARY!Print_Area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Mohamed Kheyley</cp:lastModifiedBy>
  <cp:lastPrinted>2018-03-03T14:37:13Z</cp:lastPrinted>
  <dcterms:created xsi:type="dcterms:W3CDTF">2007-10-12T09:00:49Z</dcterms:created>
  <dcterms:modified xsi:type="dcterms:W3CDTF">2023-07-01T09:18:16Z</dcterms:modified>
</cp:coreProperties>
</file>